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rchasing\Commodities\2018\5453 OF, Institutional Clothing, CK\"/>
    </mc:Choice>
  </mc:AlternateContent>
  <bookViews>
    <workbookView xWindow="0" yWindow="0" windowWidth="28800" windowHeight="13830"/>
  </bookViews>
  <sheets>
    <sheet name="5453 BID TAB" sheetId="2" r:id="rId1"/>
    <sheet name="Sheet1" sheetId="1" r:id="rId2"/>
  </sheets>
  <definedNames>
    <definedName name="_xlnm.Print_Titles" localSheetId="0">'5453 BID TAB'!$1:$2</definedName>
    <definedName name="Z_6BF9E31D_2EEB_4323_8F10_C8BC5A727FCC_.wvu.PrintArea" localSheetId="0" hidden="1">'5453 BID TAB'!$A$1:$N$335</definedName>
    <definedName name="Z_6BF9E31D_2EEB_4323_8F10_C8BC5A727FCC_.wvu.PrintTitles" localSheetId="0" hidden="1">'5453 BID TAB'!$A:$D,'5453 BID TAB'!$1:$2</definedName>
    <definedName name="Z_6BF9E31D_2EEB_4323_8F10_C8BC5A727FCC_.wvu.Rows" localSheetId="0" hidden="1">'5453 BID TAB'!#REF!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9" i="2" l="1"/>
  <c r="K299" i="2"/>
  <c r="I299" i="2"/>
  <c r="G299" i="2"/>
  <c r="E299" i="2"/>
  <c r="N296" i="2"/>
  <c r="N299" i="2" s="1"/>
  <c r="L296" i="2"/>
  <c r="L299" i="2" s="1"/>
  <c r="J296" i="2"/>
  <c r="J299" i="2" s="1"/>
  <c r="H296" i="2"/>
  <c r="H299" i="2" s="1"/>
  <c r="F296" i="2"/>
  <c r="F299" i="2" s="1"/>
  <c r="N293" i="2"/>
  <c r="L293" i="2"/>
  <c r="J293" i="2"/>
  <c r="H293" i="2"/>
  <c r="F293" i="2"/>
  <c r="N289" i="2"/>
  <c r="L289" i="2"/>
  <c r="J289" i="2"/>
  <c r="H289" i="2"/>
  <c r="F289" i="2"/>
  <c r="N285" i="2"/>
  <c r="L285" i="2"/>
  <c r="J285" i="2"/>
  <c r="H285" i="2"/>
  <c r="F285" i="2"/>
  <c r="N281" i="2"/>
  <c r="L281" i="2"/>
  <c r="J281" i="2"/>
  <c r="H281" i="2"/>
  <c r="F281" i="2"/>
  <c r="N277" i="2"/>
  <c r="L277" i="2"/>
  <c r="J277" i="2"/>
  <c r="H277" i="2"/>
  <c r="F277" i="2"/>
  <c r="N273" i="2"/>
  <c r="L273" i="2"/>
  <c r="J273" i="2"/>
  <c r="H273" i="2"/>
  <c r="F273" i="2"/>
  <c r="N269" i="2"/>
  <c r="L269" i="2"/>
  <c r="J269" i="2"/>
  <c r="H269" i="2"/>
  <c r="F269" i="2"/>
  <c r="N265" i="2"/>
  <c r="L265" i="2"/>
  <c r="J265" i="2"/>
  <c r="H265" i="2"/>
  <c r="F265" i="2"/>
  <c r="N261" i="2"/>
  <c r="L261" i="2"/>
  <c r="J261" i="2"/>
  <c r="H261" i="2"/>
  <c r="F261" i="2"/>
  <c r="N257" i="2"/>
  <c r="L257" i="2"/>
  <c r="J257" i="2"/>
  <c r="H257" i="2"/>
  <c r="F257" i="2"/>
  <c r="N253" i="2"/>
  <c r="L253" i="2"/>
  <c r="J253" i="2"/>
  <c r="H253" i="2"/>
  <c r="F253" i="2"/>
  <c r="N249" i="2"/>
  <c r="L249" i="2"/>
  <c r="J249" i="2"/>
  <c r="H249" i="2"/>
  <c r="F249" i="2"/>
  <c r="N245" i="2"/>
  <c r="L245" i="2"/>
  <c r="J245" i="2"/>
  <c r="H245" i="2"/>
  <c r="F245" i="2"/>
  <c r="N241" i="2"/>
  <c r="L241" i="2"/>
  <c r="J241" i="2"/>
  <c r="F241" i="2"/>
  <c r="N238" i="2"/>
  <c r="J238" i="2"/>
  <c r="F238" i="2"/>
  <c r="N235" i="2"/>
  <c r="J235" i="2"/>
  <c r="F235" i="2"/>
  <c r="N232" i="2"/>
  <c r="J232" i="2"/>
  <c r="F232" i="2"/>
  <c r="N229" i="2"/>
  <c r="J229" i="2"/>
  <c r="F229" i="2"/>
  <c r="N226" i="2"/>
  <c r="J226" i="2"/>
  <c r="F226" i="2"/>
  <c r="N223" i="2"/>
  <c r="J223" i="2"/>
  <c r="F223" i="2"/>
  <c r="N220" i="2"/>
  <c r="J220" i="2"/>
  <c r="F220" i="2"/>
  <c r="N217" i="2"/>
  <c r="J217" i="2"/>
  <c r="F217" i="2"/>
  <c r="N214" i="2"/>
  <c r="J214" i="2"/>
  <c r="F214" i="2"/>
  <c r="N211" i="2"/>
  <c r="J211" i="2"/>
  <c r="F211" i="2"/>
  <c r="N208" i="2"/>
  <c r="J208" i="2"/>
  <c r="F208" i="2"/>
  <c r="N205" i="2"/>
  <c r="J205" i="2"/>
  <c r="F205" i="2"/>
  <c r="N202" i="2"/>
  <c r="J202" i="2"/>
  <c r="F202" i="2"/>
  <c r="N199" i="2"/>
  <c r="J199" i="2"/>
  <c r="F199" i="2"/>
  <c r="N196" i="2"/>
  <c r="J196" i="2"/>
  <c r="F196" i="2"/>
  <c r="N193" i="2"/>
  <c r="J193" i="2"/>
  <c r="F193" i="2"/>
  <c r="N190" i="2"/>
  <c r="J190" i="2"/>
  <c r="F190" i="2"/>
  <c r="N187" i="2"/>
  <c r="J187" i="2"/>
  <c r="F187" i="2"/>
  <c r="N184" i="2"/>
  <c r="J184" i="2"/>
  <c r="F184" i="2"/>
  <c r="N181" i="2"/>
  <c r="J181" i="2"/>
  <c r="F181" i="2"/>
  <c r="N178" i="2"/>
  <c r="J178" i="2"/>
  <c r="F178" i="2"/>
  <c r="N175" i="2"/>
  <c r="J175" i="2"/>
  <c r="F175" i="2"/>
  <c r="N172" i="2"/>
  <c r="J172" i="2"/>
  <c r="F172" i="2"/>
  <c r="N169" i="2"/>
  <c r="J169" i="2"/>
  <c r="F169" i="2"/>
  <c r="N166" i="2"/>
  <c r="J166" i="2"/>
  <c r="F166" i="2"/>
  <c r="N163" i="2"/>
  <c r="J163" i="2"/>
  <c r="F163" i="2"/>
  <c r="N160" i="2"/>
  <c r="J160" i="2"/>
  <c r="F160" i="2"/>
  <c r="N157" i="2"/>
  <c r="J157" i="2"/>
  <c r="F157" i="2"/>
  <c r="N154" i="2"/>
  <c r="J154" i="2"/>
  <c r="F154" i="2"/>
  <c r="N151" i="2"/>
  <c r="J151" i="2"/>
  <c r="F151" i="2"/>
  <c r="N148" i="2"/>
  <c r="J148" i="2"/>
  <c r="F148" i="2"/>
  <c r="N145" i="2"/>
  <c r="J145" i="2"/>
  <c r="F145" i="2"/>
  <c r="N142" i="2"/>
  <c r="J142" i="2"/>
  <c r="F142" i="2"/>
  <c r="N139" i="2"/>
  <c r="J139" i="2"/>
  <c r="F139" i="2"/>
  <c r="N136" i="2"/>
  <c r="J136" i="2"/>
  <c r="F136" i="2"/>
  <c r="N133" i="2"/>
  <c r="J133" i="2"/>
  <c r="F133" i="2"/>
  <c r="N130" i="2"/>
  <c r="J130" i="2"/>
  <c r="F130" i="2"/>
  <c r="N127" i="2"/>
  <c r="J127" i="2"/>
  <c r="F127" i="2"/>
  <c r="N124" i="2"/>
  <c r="J124" i="2"/>
  <c r="F124" i="2"/>
  <c r="N121" i="2"/>
  <c r="J121" i="2"/>
  <c r="F121" i="2"/>
  <c r="N118" i="2"/>
  <c r="J118" i="2"/>
  <c r="F118" i="2"/>
  <c r="N115" i="2"/>
  <c r="J115" i="2"/>
  <c r="F115" i="2"/>
  <c r="N112" i="2"/>
  <c r="J112" i="2"/>
  <c r="H112" i="2"/>
  <c r="F112" i="2"/>
  <c r="N109" i="2"/>
  <c r="J109" i="2"/>
  <c r="H109" i="2"/>
  <c r="F109" i="2"/>
  <c r="N106" i="2"/>
  <c r="L106" i="2"/>
  <c r="J106" i="2"/>
  <c r="H106" i="2"/>
  <c r="F106" i="2"/>
  <c r="N103" i="2"/>
  <c r="L103" i="2"/>
  <c r="J103" i="2"/>
  <c r="H103" i="2"/>
  <c r="F103" i="2"/>
  <c r="N100" i="2"/>
  <c r="L100" i="2"/>
  <c r="J100" i="2"/>
  <c r="H100" i="2"/>
  <c r="F100" i="2"/>
  <c r="N97" i="2"/>
  <c r="L97" i="2"/>
  <c r="J97" i="2"/>
  <c r="H97" i="2"/>
  <c r="F97" i="2"/>
  <c r="N94" i="2"/>
  <c r="L94" i="2"/>
  <c r="J94" i="2"/>
  <c r="H94" i="2"/>
  <c r="F94" i="2"/>
  <c r="N91" i="2"/>
  <c r="L91" i="2"/>
  <c r="J91" i="2"/>
  <c r="H91" i="2"/>
  <c r="F91" i="2"/>
  <c r="N88" i="2"/>
  <c r="L88" i="2"/>
  <c r="J88" i="2"/>
  <c r="H88" i="2"/>
  <c r="F88" i="2"/>
  <c r="N85" i="2"/>
  <c r="L85" i="2"/>
  <c r="J85" i="2"/>
  <c r="H85" i="2"/>
  <c r="F85" i="2"/>
  <c r="N82" i="2"/>
  <c r="J82" i="2"/>
  <c r="H82" i="2"/>
  <c r="F82" i="2"/>
  <c r="N79" i="2"/>
  <c r="J79" i="2"/>
  <c r="H79" i="2"/>
  <c r="F79" i="2"/>
  <c r="N76" i="2"/>
  <c r="L76" i="2"/>
  <c r="J76" i="2"/>
  <c r="H76" i="2"/>
  <c r="N73" i="2"/>
  <c r="L73" i="2"/>
  <c r="J73" i="2"/>
  <c r="H73" i="2"/>
  <c r="F73" i="2"/>
  <c r="N70" i="2"/>
  <c r="L70" i="2"/>
  <c r="J70" i="2"/>
  <c r="H70" i="2"/>
  <c r="F70" i="2"/>
  <c r="N67" i="2"/>
  <c r="L67" i="2"/>
  <c r="J67" i="2"/>
  <c r="H67" i="2"/>
  <c r="F67" i="2"/>
  <c r="N64" i="2"/>
  <c r="L64" i="2"/>
  <c r="J64" i="2"/>
  <c r="H64" i="2"/>
  <c r="F64" i="2"/>
  <c r="N61" i="2"/>
  <c r="L61" i="2"/>
  <c r="J61" i="2"/>
  <c r="H61" i="2"/>
  <c r="F61" i="2"/>
  <c r="N58" i="2"/>
  <c r="L58" i="2"/>
  <c r="J58" i="2"/>
  <c r="H58" i="2"/>
  <c r="F58" i="2"/>
  <c r="N55" i="2"/>
  <c r="L55" i="2"/>
  <c r="J55" i="2"/>
  <c r="H55" i="2"/>
  <c r="F55" i="2"/>
  <c r="N52" i="2"/>
  <c r="L52" i="2"/>
  <c r="J52" i="2"/>
  <c r="H52" i="2"/>
  <c r="F52" i="2"/>
  <c r="N49" i="2"/>
  <c r="L49" i="2"/>
  <c r="J49" i="2"/>
  <c r="H49" i="2"/>
  <c r="F49" i="2"/>
  <c r="N45" i="2"/>
  <c r="L45" i="2"/>
  <c r="J45" i="2"/>
  <c r="H45" i="2"/>
  <c r="F45" i="2"/>
  <c r="N41" i="2"/>
  <c r="L41" i="2"/>
  <c r="J41" i="2"/>
  <c r="H41" i="2"/>
  <c r="F41" i="2"/>
  <c r="N37" i="2"/>
  <c r="L37" i="2"/>
  <c r="J37" i="2"/>
  <c r="H37" i="2"/>
  <c r="F37" i="2"/>
  <c r="N33" i="2"/>
  <c r="L33" i="2"/>
  <c r="J33" i="2"/>
  <c r="H33" i="2"/>
  <c r="F33" i="2"/>
  <c r="N30" i="2"/>
  <c r="L30" i="2"/>
  <c r="J30" i="2"/>
  <c r="H30" i="2"/>
  <c r="F30" i="2"/>
  <c r="N27" i="2"/>
  <c r="L27" i="2"/>
  <c r="J27" i="2"/>
  <c r="H27" i="2"/>
  <c r="F27" i="2"/>
  <c r="N24" i="2"/>
  <c r="L24" i="2"/>
  <c r="J24" i="2"/>
  <c r="H24" i="2"/>
  <c r="F24" i="2"/>
  <c r="N21" i="2"/>
  <c r="L21" i="2"/>
  <c r="J21" i="2"/>
  <c r="H21" i="2"/>
  <c r="F21" i="2"/>
  <c r="N18" i="2"/>
  <c r="L18" i="2"/>
  <c r="J18" i="2"/>
  <c r="H18" i="2"/>
  <c r="F18" i="2"/>
  <c r="N15" i="2"/>
  <c r="L15" i="2"/>
  <c r="J15" i="2"/>
  <c r="H15" i="2"/>
  <c r="F15" i="2"/>
  <c r="N12" i="2"/>
  <c r="L12" i="2"/>
  <c r="J12" i="2"/>
  <c r="H12" i="2"/>
  <c r="F12" i="2"/>
  <c r="N9" i="2"/>
  <c r="L9" i="2"/>
  <c r="J9" i="2"/>
  <c r="H9" i="2"/>
  <c r="F9" i="2"/>
  <c r="N6" i="2"/>
  <c r="L6" i="2"/>
  <c r="J6" i="2"/>
  <c r="H6" i="2"/>
  <c r="F6" i="2"/>
  <c r="N3" i="2"/>
  <c r="L3" i="2"/>
  <c r="J3" i="2"/>
  <c r="H3" i="2"/>
  <c r="F3" i="2"/>
</calcChain>
</file>

<file path=xl/sharedStrings.xml><?xml version="1.0" encoding="utf-8"?>
<sst xmlns="http://schemas.openxmlformats.org/spreadsheetml/2006/main" count="1340" uniqueCount="330">
  <si>
    <t>Line #</t>
  </si>
  <si>
    <t>Institutional Clothing</t>
  </si>
  <si>
    <t>AWARD
Bob Barker Company Inc.</t>
  </si>
  <si>
    <t>AWARD
Carolina Textiles</t>
  </si>
  <si>
    <t>Charm-Tex</t>
  </si>
  <si>
    <t>Murrco Supply LLC</t>
  </si>
  <si>
    <t>AWARD
Uniforms Manufacturing, Inc.</t>
  </si>
  <si>
    <t>Description</t>
  </si>
  <si>
    <t>Qty</t>
  </si>
  <si>
    <t>UOM</t>
  </si>
  <si>
    <t>Unit
Price</t>
  </si>
  <si>
    <t>Ext. Price</t>
  </si>
  <si>
    <t>Unit Price</t>
  </si>
  <si>
    <t>SOLID LIGHT GREY T-SHIRT, MED, RIBBED CREW NECK</t>
  </si>
  <si>
    <t>DZ</t>
  </si>
  <si>
    <t>$19.80/dz</t>
  </si>
  <si>
    <t>BRAND:</t>
  </si>
  <si>
    <t>Jerzees</t>
  </si>
  <si>
    <t>Gildan, FOL, Hanes</t>
  </si>
  <si>
    <t>CT</t>
  </si>
  <si>
    <t>Gildan</t>
  </si>
  <si>
    <t>UMI</t>
  </si>
  <si>
    <t>ITEM #:</t>
  </si>
  <si>
    <t>ZBTSASH-M</t>
  </si>
  <si>
    <t>50/50</t>
  </si>
  <si>
    <t>Tee-AsH</t>
  </si>
  <si>
    <t>G800</t>
  </si>
  <si>
    <t>321-0</t>
  </si>
  <si>
    <t>SOLID LIGHT GREY T-SHIRT, LG, RIBBED CREW NECK</t>
  </si>
  <si>
    <t>Gildan FOL Hanes</t>
  </si>
  <si>
    <t>ZBTSASH-L</t>
  </si>
  <si>
    <t>SOLID LIGHT GREY T-SHIRT, XL, RIBBED CREW NECK</t>
  </si>
  <si>
    <t>ZBTSASH-XL</t>
  </si>
  <si>
    <t>SOLID LIGHT GREY T-SHIRT, 2XL, RIBBED CREW NECK</t>
  </si>
  <si>
    <t>Captan</t>
  </si>
  <si>
    <t>ZBTSASH-2XL</t>
  </si>
  <si>
    <t>C305X</t>
  </si>
  <si>
    <t>SOLID LIGHT GREY T-SHIRT, 3XL, RIBBED CREW NECK</t>
  </si>
  <si>
    <t>ZBTSASH-3XL</t>
  </si>
  <si>
    <t>SOLID LIGHT GREY T-SHIRT, 4XL, RIBBED CREW NECK</t>
  </si>
  <si>
    <t>ZBTSASH-4XL</t>
  </si>
  <si>
    <t>SOLID LIGHT GREY T-SHIRT, 5XL, RIBBED CREW NECK</t>
  </si>
  <si>
    <t>ZBTSASH-5XL</t>
  </si>
  <si>
    <t>SOLID LIGHT GREY T-SHIRT, 6XL, RIBBED CREW NECK</t>
  </si>
  <si>
    <t>Gildan, FOL Hanes</t>
  </si>
  <si>
    <t>ZJTS-ASH-6XL</t>
  </si>
  <si>
    <t>SOLID LIGHT GREY T-SHIRT, 7XL, RIBBED CREW NECK</t>
  </si>
  <si>
    <t>Tarheel</t>
  </si>
  <si>
    <t>ZJTS-ASH-7XL</t>
  </si>
  <si>
    <t>SOLID LIGHT GREY T-SHIRT, 8XL, RIBBED CREW NECK</t>
  </si>
  <si>
    <t>ZJTS-ASH-8XL</t>
  </si>
  <si>
    <t>MEN'S CREW/WORK BOOT SOCKS, WHITE, ONE SIZE FITS ALL/MOST(OSFA/M)
IF NOT OSFA/M SIZE RANGE UP TO 16,</t>
  </si>
  <si>
    <t>PLEASE SPECIFY:</t>
  </si>
  <si>
    <t>OSFA/M</t>
  </si>
  <si>
    <t>White</t>
  </si>
  <si>
    <t>OSFAM (10-13)</t>
  </si>
  <si>
    <t xml:space="preserve">Bob Barker </t>
  </si>
  <si>
    <t>Cotton Plus</t>
  </si>
  <si>
    <t>Murrco</t>
  </si>
  <si>
    <t>2700-W</t>
  </si>
  <si>
    <t>WC</t>
  </si>
  <si>
    <t>SCK/crew-x</t>
  </si>
  <si>
    <t>96-W</t>
  </si>
  <si>
    <t>502-3WT</t>
  </si>
  <si>
    <t>WOMEN'S CREW/WORK BOOT SOCKS, WHITE, ONE SIZE FITS ALL/MOST(OSFA/M)
IF NOT OSFA/M SIZE RANGE UP TO 14</t>
  </si>
  <si>
    <t>Bob Barker</t>
  </si>
  <si>
    <t>SCK/crew</t>
  </si>
  <si>
    <t>MEN'S CREW/WORK BOOT SOCKS, ORANGE, ONE SIZE FITS ALL/MOST(OSFA/M)
IF NOT OSFA/M SIZE RANGE UP TO 16</t>
  </si>
  <si>
    <t>Orange</t>
  </si>
  <si>
    <t>OC</t>
  </si>
  <si>
    <t>SCK/crewoR-x</t>
  </si>
  <si>
    <t>96-O</t>
  </si>
  <si>
    <t>502-30R</t>
  </si>
  <si>
    <t>WOMEN'S CREW/WORK BOOT SOCKS, ORANGE, ONE SIZE FITS ALL/MOST(OSFA/M), IF NOT OSFA/M SIZE RANGE UP TO 14</t>
  </si>
  <si>
    <t>SCK/crewoR</t>
  </si>
  <si>
    <t>STOCKING HATS/WATCH CAPS, LOOSE KNIT, 
DK BROWN</t>
  </si>
  <si>
    <t>Carolina</t>
  </si>
  <si>
    <t>ZWC 5050L-BN
*Sold by case of 200</t>
  </si>
  <si>
    <t>KH Brown</t>
  </si>
  <si>
    <t>CL/watchcap BR</t>
  </si>
  <si>
    <t>030-1</t>
  </si>
  <si>
    <t>STOCKING HATS/WATCH CAPS, TIGHT KNIT, BLACK</t>
  </si>
  <si>
    <t>Porte Co.</t>
  </si>
  <si>
    <t>101K-BK</t>
  </si>
  <si>
    <t>KH Black</t>
  </si>
  <si>
    <t>CL/watchcapBK</t>
  </si>
  <si>
    <t>CP90</t>
  </si>
  <si>
    <t>UNISEX THERMAL UNDERWEAR, BOTTOMS/DRAWERS MED
NATURAL/OFF-WHITE,</t>
  </si>
  <si>
    <t>EA</t>
  </si>
  <si>
    <t>Coldmaster</t>
  </si>
  <si>
    <t>112-M
*sold by dozen
(all thermal top and bottoms)
Dozen price= $24.24</t>
  </si>
  <si>
    <t>Bottoms</t>
  </si>
  <si>
    <t>CL/ITherP</t>
  </si>
  <si>
    <t>5000DR</t>
  </si>
  <si>
    <t>110-5</t>
  </si>
  <si>
    <t>UNISEX THERMAL UNDERWEAR,
BOTTOMS/DRAWERS LG
NATURAL/OFF-WHITE,</t>
  </si>
  <si>
    <t>112-L
Dozen price $25.20</t>
  </si>
  <si>
    <t>UNISEX THERMAL UNDERWEAR,
BOTTOMS/DRAWERS XL
NATURAL/OFF-WHITE,</t>
  </si>
  <si>
    <t>112-XL
Dozen price $25.20</t>
  </si>
  <si>
    <t>UNISEX THERMAL UNDERWEAR,
BOTTOMS/DRAWERS 2XL
NATURAL/OFF-WHITE,</t>
  </si>
  <si>
    <t>112-2XL
Dozen price $27.84</t>
  </si>
  <si>
    <t>UNISEX THERMAL UNDERWEAR,
BOTTOMS/DRAWERS 3XL
NATURAL/OFF-WHITE,</t>
  </si>
  <si>
    <t>112-3XL
Dozen price $27.84</t>
  </si>
  <si>
    <t>CL/ITHERP</t>
  </si>
  <si>
    <t>UNISEX THERMAL UNDERWEAR,
BOTTOMS/DRAWERS 4XL
NATURAL/OFF-WHITE,</t>
  </si>
  <si>
    <t>112-4XL
Dozen price $27.84</t>
  </si>
  <si>
    <t>UNISEX THERMAL UNDERWEAR,
BOTTOMS/DRAWERS 5XL
NATURAL/OFF-WHITE,</t>
  </si>
  <si>
    <t>112-5XL
Dozen price $32.88</t>
  </si>
  <si>
    <t>UNISEX THERMAL UNDERWEAR,
BOTTOMS/DRAWERS 6XL
NATURAL/OFF-WHITE,</t>
  </si>
  <si>
    <t>112-6XL
Dozen price $32.88</t>
  </si>
  <si>
    <t>UNISEX THERMAL UNDERWEAR,
BOTTOMS/DRAWERS 7XL
NATURAL/OFF-WHITE,</t>
  </si>
  <si>
    <t>NO BID</t>
  </si>
  <si>
    <t>J112-7XL
*sold by case of 72, 120-180 days ARO</t>
  </si>
  <si>
    <t>UNISEX THERMAL UNDERWEAR,
BOTTOMS/DRAWERS 8XL
NATURAL/OFF-WHITE,</t>
  </si>
  <si>
    <t>112-8XL
Dozen price $ 34.92</t>
  </si>
  <si>
    <t>Botton</t>
  </si>
  <si>
    <t>UNISEX THERMAL UNDERWEAR,
TOPS/SHIRTS MED
NATURAL/OFF-WHITE,</t>
  </si>
  <si>
    <t>63-M
Dozen price $ 24.84</t>
  </si>
  <si>
    <t>Tops</t>
  </si>
  <si>
    <t>CL/IThers</t>
  </si>
  <si>
    <t>5000LS</t>
  </si>
  <si>
    <t>110-4</t>
  </si>
  <si>
    <t>UNISEX THERMAL UNDERWEAR,
TOPS/SHIRTS LG
NATURAL/OFF-WHITE,</t>
  </si>
  <si>
    <t>63-L
Dozen price $ 24.84</t>
  </si>
  <si>
    <t>UNISEX THERMAL UNDERWEAR,
TOPS/SHIRTS XL
NATURAL/OFF-WHITE,</t>
  </si>
  <si>
    <t>63-XL
Dozen price $ 24.84</t>
  </si>
  <si>
    <t>UNISEX THERMAL UNDERWEAR,
TOPS/SHIRTS 2XL
NATURAL/OFF-WHITE,</t>
  </si>
  <si>
    <t>63-2XL
Dozen price $ 26.64</t>
  </si>
  <si>
    <t>Top</t>
  </si>
  <si>
    <t>UNISEX THERMAL UNDERWEAR,
TOPS/SHIRTS 3XL
NATURAL/OFF-WHITE,</t>
  </si>
  <si>
    <t>63-3XL
Dozen price $ 26.64</t>
  </si>
  <si>
    <t>UNISEX THERMAL UNDERWEAR,
TOPS/SHIRTS 4XL
NATURAL/OFF-WHITE,</t>
  </si>
  <si>
    <t>63-4XL
Dozen price $ 30.84</t>
  </si>
  <si>
    <t>CL/Ithers</t>
  </si>
  <si>
    <t>UNISEX THERMAL UNDERWEAR,
TOPS/SHIRTS 5XL
NATURAL/OFF-WHITE,</t>
  </si>
  <si>
    <t>63-5XL
Dozen price $ 31.92</t>
  </si>
  <si>
    <t>UNISEX THERMAL UNDERWEAR,
TOPS/SHIRTS 6XL
NATURAL/OFF-WHITE,</t>
  </si>
  <si>
    <t>63-6XL
Dozen price $ 31.92</t>
  </si>
  <si>
    <t>UNISEX THERMAL UNDERWEAR,
TOPS/SHIRTS 7XL
NATURAL/OFF-WHITE,</t>
  </si>
  <si>
    <t>J63-7XL
*sold by case of 72,
120-180 days ARO</t>
  </si>
  <si>
    <t>UNISEX THERMAL UNDERWEAR,
TOPS/SHIRTS 8XL
NATURAL/OFF-WHITE,</t>
  </si>
  <si>
    <t>63-8XL
Dozen price $ 34.08</t>
  </si>
  <si>
    <t>JUMPSUITS SNAP CLOSURE
SOLID ORANGE MED</t>
  </si>
  <si>
    <t>N/B</t>
  </si>
  <si>
    <t>OJS-M</t>
  </si>
  <si>
    <t>JORM</t>
  </si>
  <si>
    <t>10-9</t>
  </si>
  <si>
    <t>JUMPSUITS SNAP CLOSURE
SOLID ORANGE LG</t>
  </si>
  <si>
    <t>OJS-L</t>
  </si>
  <si>
    <t>JoR</t>
  </si>
  <si>
    <t>JUMPSUITS SNAP CLOSURE
SOLID ORANGE XL</t>
  </si>
  <si>
    <t>OJS-XL</t>
  </si>
  <si>
    <t>JUMPSUITS SNAP CLOSURE
SOLID ORANGE 2XL</t>
  </si>
  <si>
    <t>OJS-2XL</t>
  </si>
  <si>
    <t>JUMPSUITS SNAP CLOSURE
SOLID ORANGE 3XL</t>
  </si>
  <si>
    <t>OJS-3XL</t>
  </si>
  <si>
    <t>JUMPSUITS SNAP CLOSURE
SOLID ORANGE 4XL</t>
  </si>
  <si>
    <t>OJS-4XL</t>
  </si>
  <si>
    <t>JUMPSUITS SNAP CLOSURE
SOLID ORANGE 5XL</t>
  </si>
  <si>
    <t>No bid</t>
  </si>
  <si>
    <t>OJS-5XL</t>
  </si>
  <si>
    <t>JUMPSUITS SNAP CLOSURE
SOLID ORANGE 6XL</t>
  </si>
  <si>
    <t>no bid</t>
  </si>
  <si>
    <t>OJS-6XL</t>
  </si>
  <si>
    <t>JUMPSUITS SNAP CLOSURE
SOLID ORANGE 7XL</t>
  </si>
  <si>
    <t>OJS-7XL</t>
  </si>
  <si>
    <t>JUMPSUITS SNAP CLOSURE
SOLID ORANGE 8XL</t>
  </si>
  <si>
    <t>OJS-8XL</t>
  </si>
  <si>
    <t>JUMPSUITS VELCRO CLOSURE
SOLID ORANGE MED</t>
  </si>
  <si>
    <t>OVJ-M</t>
  </si>
  <si>
    <t>JORVL</t>
  </si>
  <si>
    <t>10-850 E</t>
  </si>
  <si>
    <t>JUMPSUITS VELCRO CLOSURE
SOLID ORANGE LG</t>
  </si>
  <si>
    <t>OVJ-L</t>
  </si>
  <si>
    <t>JUMPSUITS VELCRO CLOSURE
SOLID ORANGE XL</t>
  </si>
  <si>
    <t>OVJ-XL</t>
  </si>
  <si>
    <t>JUMPSUITS VELCRO CLOSURE
SOLID ORANGE 2XL</t>
  </si>
  <si>
    <t>OVJ-2XL</t>
  </si>
  <si>
    <t>JUMPSUITS VELCRO CLOSURE
SOLID ORANGE 3XL</t>
  </si>
  <si>
    <t>OVJ-3XL</t>
  </si>
  <si>
    <t>JUMPSUITS VELCRO CLOSURE
SOLID ORANGE 4XL</t>
  </si>
  <si>
    <t>OVJ-4XL</t>
  </si>
  <si>
    <t>JUMPSUITS VELCRO CLOSURE
SOLID ORANGE 5XL</t>
  </si>
  <si>
    <t>no
bid</t>
  </si>
  <si>
    <t>OVJ-5XL</t>
  </si>
  <si>
    <t>JUMPSUITS VELCRO CLOSURE
SOLID ORANGE 6XL</t>
  </si>
  <si>
    <t>OVJ-6XL</t>
  </si>
  <si>
    <t>JUMPSUITS VELCRO CLOSURE
SOLID ORANGE 7XL</t>
  </si>
  <si>
    <t>OVJ-7XL</t>
  </si>
  <si>
    <t>JUMPSUITS VELCRO CLOSURE
SOLID ORANGE 8XL</t>
  </si>
  <si>
    <t>OVJ-8XL</t>
  </si>
  <si>
    <t>JUMPSUITS SNAP CLOSURE
SOLID GREEN SML</t>
  </si>
  <si>
    <t>24220-S</t>
  </si>
  <si>
    <t>JSG</t>
  </si>
  <si>
    <t>JUMPSUITS SNAP CLOSURE
SOLID GREEN MED</t>
  </si>
  <si>
    <t>24220-M</t>
  </si>
  <si>
    <t>JUMPSUITS SNAP CLOSURE
SOLID GREEN LG</t>
  </si>
  <si>
    <t>24220-L</t>
  </si>
  <si>
    <t>JUMPSUITS SNAP CLOSURE
SOLID GREEN XL</t>
  </si>
  <si>
    <t>24220-XL</t>
  </si>
  <si>
    <t>JUMPSUITS SNAP CLOSURE
SOLID GREEN 2XL</t>
  </si>
  <si>
    <t>24220-2XL</t>
  </si>
  <si>
    <t>JUMPSUITS SNAP CLOSURE
SOLID GREEN 3XL</t>
  </si>
  <si>
    <t>24220-3XL</t>
  </si>
  <si>
    <t>JUMPSUITS SNAP CLOSURE
SOLID GREEN 4XL</t>
  </si>
  <si>
    <t>24220-4XL</t>
  </si>
  <si>
    <t>JUMPSUITS SNAP CLOSURE
SOLID GREEN 5XL</t>
  </si>
  <si>
    <t>24220-5XL</t>
  </si>
  <si>
    <t>JUMPSUITS SNAP CLOSURE
SOLID GREEN 6XL</t>
  </si>
  <si>
    <t>bid</t>
  </si>
  <si>
    <t>24220-6XL</t>
  </si>
  <si>
    <t>JUMPSUITS SNAP CLOSURE
SOLID GREEN 7XL</t>
  </si>
  <si>
    <t>nobid</t>
  </si>
  <si>
    <t>24220-7XL</t>
  </si>
  <si>
    <t>JUMPSUITS SNAP CLOSURE
SOLID GREEN 8XL</t>
  </si>
  <si>
    <t>24220-8XL</t>
  </si>
  <si>
    <t>VELCRO</t>
  </si>
  <si>
    <t>JLGVJNEP-S</t>
  </si>
  <si>
    <t>JLGVJNEP-M</t>
  </si>
  <si>
    <t>JUMPSUITS VELCRO CLOSURE
SOLID GREEN LG</t>
  </si>
  <si>
    <t>JLGVJNEP-L</t>
  </si>
  <si>
    <t>JUMPSUITS VELCRO CLOSURE
SOLID GREEN XL</t>
  </si>
  <si>
    <t>JLGVJNEP-XL</t>
  </si>
  <si>
    <t>JUMPSUITS VELCRO CLOSURE
SOLID GREEN 2XL</t>
  </si>
  <si>
    <t>JLGVJNEP-2XL</t>
  </si>
  <si>
    <t>JUMPSUITS VELCRO CLOSURE
SOLID GREEN 3XL</t>
  </si>
  <si>
    <t>JLGVJNEP-3XL</t>
  </si>
  <si>
    <t>JUMPSUITS VELCRO CLOSURE
SOLID GREEN 4XL</t>
  </si>
  <si>
    <t>JLGVJNEP-4XL</t>
  </si>
  <si>
    <t>JSGVL</t>
  </si>
  <si>
    <t>JUMPSUITS VELCRO CLOSURE
SOLID GREEN 5XL</t>
  </si>
  <si>
    <t>JLGVJNEP-5XL</t>
  </si>
  <si>
    <t>JUMPSUITS VELCRO CLOSURE
SOLID GREEN 6XL</t>
  </si>
  <si>
    <t>JLGVJNEP-6XL</t>
  </si>
  <si>
    <t>JUMPSUITS VELCRO CLOSURE
SOLID GREEN 7XL</t>
  </si>
  <si>
    <t>JLGVJNEP-7XL</t>
  </si>
  <si>
    <t>JUMPSUITS VELCRO CLOSURE
SOLID GREEN 8XL</t>
  </si>
  <si>
    <t>JLGVJNEP-8XL</t>
  </si>
  <si>
    <t>BELT WEBBING KHAKI
50 YD/RL, 1.25" WIDE
COTTON/POLY BLEND OR 100% COTTON,</t>
  </si>
  <si>
    <t>RL</t>
  </si>
  <si>
    <t>STATE WHICH:</t>
  </si>
  <si>
    <t>100% cotton</t>
  </si>
  <si>
    <t>Cotton</t>
  </si>
  <si>
    <t>Baron</t>
  </si>
  <si>
    <t>4001-KH</t>
  </si>
  <si>
    <t>WEB-KH</t>
  </si>
  <si>
    <t>WBKH</t>
  </si>
  <si>
    <t>UNDERWEAR, WOMEN'S SZ 5 WHITE
COTTON/POLY BLEND OR 100% COTTON,</t>
  </si>
  <si>
    <t>Poly Cotton</t>
  </si>
  <si>
    <t>"Mighty Hugs"</t>
  </si>
  <si>
    <t>ELBLCTN-5</t>
  </si>
  <si>
    <t>W P</t>
  </si>
  <si>
    <t>CL/PANT</t>
  </si>
  <si>
    <t>4000-C</t>
  </si>
  <si>
    <t>300-1</t>
  </si>
  <si>
    <t>UNDERWEAR, WOMEN'S SZ 6 WHITE
COTTON/POLY BLEND OR 100% COTTON,</t>
  </si>
  <si>
    <t>100%  Cotton</t>
  </si>
  <si>
    <t>Mighty Hugs</t>
  </si>
  <si>
    <t>ELBLCTN-6</t>
  </si>
  <si>
    <t>UNDERWEAR, WOMEN'S SZ 7 WHITE
COTTON/POLY BLEND OR 100% COTTON,</t>
  </si>
  <si>
    <t>ELBLCTN-7</t>
  </si>
  <si>
    <t>UNDERWEAR, WOMEN'S SZ 8 WHITE
COTTON/POLY BLEND OR 100% COTTON,</t>
  </si>
  <si>
    <t>ELBLCTN-8</t>
  </si>
  <si>
    <t>UNDERWEAR, WOMEN'S SZ 9 WHITE
COTTON/POLY BLEND OR 100% COTTON,</t>
  </si>
  <si>
    <t>ELBLCTN-9</t>
  </si>
  <si>
    <t>UNDERWEAR, WOMEN'S SZ 10 WHITE
COTTON/POLY BLEND OR 100% COTTON,</t>
  </si>
  <si>
    <t>ELBLCTN-10</t>
  </si>
  <si>
    <t>UNDERWEAR, WOMEN'S SZ 11 WHITE
COTTON/POLY BLEND OR 100% COTTON,</t>
  </si>
  <si>
    <t>ELBLCTN-11</t>
  </si>
  <si>
    <t>UNDERWEAR, WOMEN'S SZ 12 WHITE
COTTON/POLY BLEND OR 100% COTTON,</t>
  </si>
  <si>
    <t>ELBLCTN-12</t>
  </si>
  <si>
    <t>UNDERWEAR, WOMEN'S SZ 13 WHITE
COTTON/POLY BLEND OR 100% COTTON,</t>
  </si>
  <si>
    <t>ELBLCTN-13</t>
  </si>
  <si>
    <t>UNDERWEAR, WOMEN'S SZ 14 WHITE
COTTON/POLY BLEND OR 100% COTTON,</t>
  </si>
  <si>
    <t>ELBLCTN-14</t>
  </si>
  <si>
    <t>UNDERWEAR, WOMEN'S SZ 15 WHITE
COTTON/POLY BLEND OR 100% COTTON,</t>
  </si>
  <si>
    <t>ELBLCTN-15</t>
  </si>
  <si>
    <t>UNDERWEAR, WOMEN'S SZ 16 WHITE
COTTON/POLY BLEND OR 100% COTTON,</t>
  </si>
  <si>
    <t>ELBLCTN-16</t>
  </si>
  <si>
    <t>FULL SUPPORT BRAS, WHITE
BAND SIZES 32 THROUGH 58,
CUP SIZES A THROUGH I,
NO UNDERWIRE,
MUST BE WIRE FREE OR SOFT CUP</t>
  </si>
  <si>
    <t>Glamorise</t>
  </si>
  <si>
    <t>Mighty Hug</t>
  </si>
  <si>
    <t>Z1000GL-SZ</t>
  </si>
  <si>
    <t>31 - 48 ABC</t>
  </si>
  <si>
    <t>SPORT BRA CL/SBra</t>
  </si>
  <si>
    <t>428-SP</t>
  </si>
  <si>
    <t>340-0</t>
  </si>
  <si>
    <t>FULL-FIGURE/PLUS SIZE BRAS, WHITE,
BAND SIZES 32 THROUGH 58,
CUP SIZES A THROUGH I,
NO UNDERWIRE,
MUST BE WIRE FREE OR SOFT CUP</t>
  </si>
  <si>
    <t>31 - 48 D &amp; DD</t>
  </si>
  <si>
    <t>428SP</t>
  </si>
  <si>
    <t>Total</t>
  </si>
  <si>
    <t>NON-CORE ITEMS</t>
  </si>
  <si>
    <t>NON-CORE ITEM DESCRIPTIONS</t>
  </si>
  <si>
    <t>% OFF REGULAR RETAIL ITEMS</t>
  </si>
  <si>
    <t>SOLID DK GREY SS T-SHIRT
NON-CORE
VARIOUS SIZES,
50% COTTON/ 50% POLYESTER
% OFF REGULAR RETAIL ITEMS:</t>
  </si>
  <si>
    <t>S-XL $1.90 = 19,000.00
2     $3.72
3     $5.86
4     $5.86
5     $5.86</t>
  </si>
  <si>
    <t>SOLID ORANGE SS T-SHIRT
NON-CORE
VARIOUS SIZES,
50% COTTON/ 50% POLYESTER,
% OFF REGULAR RETAIL ITEMS:</t>
  </si>
  <si>
    <t>S-XL $1.90 = 19,000.00
2-5X $3.76</t>
  </si>
  <si>
    <t>n/a</t>
  </si>
  <si>
    <t>SOLID WHITE SS T-SHIRT
NON-CORE
VARIOUS SIZES,
50% COTTON/ 50% POLYESTER,
% OFF REGULAR RETAIL ITEMS:</t>
  </si>
  <si>
    <t>S-XL $1.50 = 15,000.00
2    $2.41
3    $2.51
4-5  $2.64
6    $3.20</t>
  </si>
  <si>
    <t>SOLID LIGHT GREY
NON-CORE
VARIOUS SIZES,
50% COTTON/ 50% POLYESTER
% OFF REGULAR RETAIL ITEMS:</t>
  </si>
  <si>
    <t>MEN'S SS T-SHIRT
NON-CORE
VARIOUS SIZES AND COLORS,
50% COTTON/ 50% POLYESTER,
% OFF REGULAR RETAIL ITEMS:</t>
  </si>
  <si>
    <t>WOMEN'S SS T-SHIRT
NON-CORE
VARIOUS SIZES AND COLORS,
50% COTTON/ 50% POLYESTER,
% OFF REGULAR RETAIL ITEMS:</t>
  </si>
  <si>
    <t>NIGHTSHIRTS
NON-CORE
VARIOUS COLORS AND SIZES,
% OFF REGULAR RETAIL ITEMS:</t>
  </si>
  <si>
    <t>$5.07 = 50,700.00
Plus Size  $5.63</t>
  </si>
  <si>
    <t>DISPOSABLE CLOTHING FOR MEDICAL USE
NON-CORE
% OFF REGULAR RETAIL ITEMS:</t>
  </si>
  <si>
    <t>MISC SUICIDE BLANKETS
NON-CORE
% OFF REGULAR RETAIL ITEMS:</t>
  </si>
  <si>
    <t>MEN'S BRIEFS, WHITE
NON-CORE
VARIOUS SIZES,
% OFF REGULAR RETAIL ITEMS:</t>
  </si>
  <si>
    <t>S-XL  $.83 = 8,300.00
2-3X   $.99
  3-5X   $1.13</t>
  </si>
  <si>
    <t>SPORTS/ATHLETIC STYLE BRAS
NON-CORE
VARIOUS SIZES,
NO UNDERWIRE,
MUST BE WIRE FREE OR SOFT CUP
% OFF REGULAR RETAIL ITEMS:</t>
  </si>
  <si>
    <t>32-40 $1.82 = 18,200.00
42-44   $2.01
46-52   $2.15</t>
  </si>
  <si>
    <t xml:space="preserve">0.0
</t>
  </si>
  <si>
    <t>Payment Terms</t>
  </si>
  <si>
    <t>N/A</t>
  </si>
  <si>
    <t>Net 30</t>
  </si>
  <si>
    <t>0 30</t>
  </si>
  <si>
    <t>Delivery Days ARO</t>
  </si>
  <si>
    <t>7-30</t>
  </si>
  <si>
    <t>30-45</t>
  </si>
  <si>
    <t>Comments</t>
  </si>
  <si>
    <r>
      <rPr>
        <b/>
        <sz val="9"/>
        <rFont val="Arial"/>
        <family val="2"/>
      </rPr>
      <t>Items 68-78</t>
    </r>
    <r>
      <rPr>
        <sz val="9"/>
        <rFont val="Arial"/>
        <family val="2"/>
      </rPr>
      <t xml:space="preserve"> - 10 -12 weeks ARO
</t>
    </r>
    <r>
      <rPr>
        <b/>
        <sz val="9"/>
        <rFont val="Arial"/>
        <family val="2"/>
      </rPr>
      <t>Items 68-78</t>
    </r>
    <r>
      <rPr>
        <sz val="9"/>
        <rFont val="Arial"/>
        <family val="2"/>
      </rPr>
      <t xml:space="preserve"> have a minimum order of 6 ea/size and 144 Qty total</t>
    </r>
  </si>
  <si>
    <t xml:space="preserve">
</t>
  </si>
  <si>
    <r>
      <t xml:space="preserve">Line 104:  </t>
    </r>
    <r>
      <rPr>
        <sz val="9"/>
        <rFont val="Arial"/>
        <family val="2"/>
      </rPr>
      <t>NON-CORE 0.0</t>
    </r>
  </si>
  <si>
    <r>
      <t xml:space="preserve">Line 2:  </t>
    </r>
    <r>
      <rPr>
        <strike/>
        <sz val="9"/>
        <rFont val="Arial"/>
        <family val="2"/>
      </rPr>
      <t>320-ns</t>
    </r>
  </si>
  <si>
    <t>Lines 1 through 10 Not Awarded</t>
  </si>
  <si>
    <t xml:space="preserve"> Line 14-Awarded in the best interest of the State, keeping like items together.</t>
  </si>
  <si>
    <t xml:space="preserve"> Line 79-Awarded in the best interest of the State, keeping like items together.</t>
  </si>
  <si>
    <t>Lines 92 and 93-Items bid by Carolina Textiles and Murrco Supply LLC failed Performance Testing.</t>
  </si>
  <si>
    <t>Lines 92 and 93-Item bid by Charm-Tex did not meet specifications.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</si>
</sst>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trike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2" fillId="0" borderId="1" xfId="1" applyFont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textRotation="90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44" fontId="3" fillId="0" borderId="1" xfId="1" applyNumberFormat="1" applyFont="1" applyFill="1" applyBorder="1" applyAlignment="1">
      <alignment horizontal="center" vertical="center" wrapText="1"/>
    </xf>
    <xf numFmtId="44" fontId="3" fillId="0" borderId="4" xfId="1" applyNumberFormat="1" applyFont="1" applyFill="1" applyBorder="1" applyAlignment="1">
      <alignment horizontal="center" vertical="center" wrapText="1"/>
    </xf>
    <xf numFmtId="44" fontId="3" fillId="0" borderId="5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vertical="top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44" fontId="3" fillId="0" borderId="16" xfId="1" applyNumberFormat="1" applyFont="1" applyFill="1" applyBorder="1" applyAlignment="1">
      <alignment horizontal="center" vertical="center" wrapText="1"/>
    </xf>
    <xf numFmtId="44" fontId="3" fillId="0" borderId="18" xfId="1" applyNumberFormat="1" applyFont="1" applyFill="1" applyBorder="1" applyAlignment="1">
      <alignment horizontal="center" vertical="center" wrapText="1"/>
    </xf>
    <xf numFmtId="44" fontId="3" fillId="0" borderId="19" xfId="1" applyNumberFormat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vertical="top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49" fontId="3" fillId="0" borderId="11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wrapText="1"/>
    </xf>
    <xf numFmtId="44" fontId="3" fillId="0" borderId="10" xfId="1" applyNumberFormat="1" applyFont="1" applyFill="1" applyBorder="1" applyAlignment="1">
      <alignment horizontal="center" vertical="center" wrapText="1"/>
    </xf>
    <xf numFmtId="44" fontId="3" fillId="0" borderId="11" xfId="1" applyNumberFormat="1" applyFont="1" applyFill="1" applyBorder="1" applyAlignment="1">
      <alignment horizontal="center" vertical="center" wrapText="1"/>
    </xf>
    <xf numFmtId="44" fontId="3" fillId="0" borderId="12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44" fontId="3" fillId="0" borderId="22" xfId="1" applyNumberFormat="1" applyFont="1" applyFill="1" applyBorder="1" applyAlignment="1">
      <alignment horizontal="center" vertical="center" wrapText="1"/>
    </xf>
    <xf numFmtId="44" fontId="3" fillId="0" borderId="23" xfId="1" applyNumberFormat="1" applyFont="1" applyFill="1" applyBorder="1" applyAlignment="1">
      <alignment horizontal="center" vertical="center" wrapText="1"/>
    </xf>
    <xf numFmtId="0" fontId="3" fillId="0" borderId="24" xfId="1" applyNumberFormat="1" applyFont="1" applyFill="1" applyBorder="1" applyAlignment="1">
      <alignment horizontal="center" vertical="center" wrapText="1"/>
    </xf>
    <xf numFmtId="44" fontId="3" fillId="2" borderId="5" xfId="1" applyNumberFormat="1" applyFont="1" applyFill="1" applyBorder="1" applyAlignment="1">
      <alignment horizontal="center" vertical="center" wrapText="1"/>
    </xf>
    <xf numFmtId="44" fontId="3" fillId="2" borderId="4" xfId="1" applyNumberFormat="1" applyFont="1" applyFill="1" applyBorder="1" applyAlignment="1">
      <alignment horizontal="center" vertical="center" wrapText="1"/>
    </xf>
    <xf numFmtId="3" fontId="3" fillId="0" borderId="17" xfId="1" applyNumberFormat="1" applyFont="1" applyFill="1" applyBorder="1" applyAlignment="1">
      <alignment horizontal="center" vertical="center" wrapText="1"/>
    </xf>
    <xf numFmtId="44" fontId="3" fillId="2" borderId="19" xfId="1" applyNumberFormat="1" applyFont="1" applyFill="1" applyBorder="1" applyAlignment="1">
      <alignment horizontal="center" vertical="center" wrapText="1"/>
    </xf>
    <xf numFmtId="44" fontId="3" fillId="2" borderId="18" xfId="1" applyNumberFormat="1" applyFont="1" applyFill="1" applyBorder="1" applyAlignment="1">
      <alignment horizontal="center" vertical="center" wrapText="1"/>
    </xf>
    <xf numFmtId="49" fontId="3" fillId="0" borderId="16" xfId="1" applyNumberFormat="1" applyFont="1" applyFill="1" applyBorder="1" applyAlignment="1">
      <alignment horizontal="center" vertical="center" wrapText="1"/>
    </xf>
    <xf numFmtId="49" fontId="3" fillId="0" borderId="18" xfId="1" applyNumberFormat="1" applyFont="1" applyFill="1" applyBorder="1" applyAlignment="1">
      <alignment horizontal="center" vertical="center" wrapText="1"/>
    </xf>
    <xf numFmtId="0" fontId="3" fillId="0" borderId="16" xfId="1" applyNumberFormat="1" applyFont="1" applyFill="1" applyBorder="1" applyAlignment="1">
      <alignment horizontal="center" vertical="center" wrapText="1"/>
    </xf>
    <xf numFmtId="0" fontId="3" fillId="0" borderId="18" xfId="1" applyNumberFormat="1" applyFont="1" applyFill="1" applyBorder="1" applyAlignment="1">
      <alignment horizontal="center" vertical="center" wrapText="1"/>
    </xf>
    <xf numFmtId="3" fontId="3" fillId="0" borderId="21" xfId="1" applyNumberFormat="1" applyFont="1" applyFill="1" applyBorder="1" applyAlignment="1">
      <alignment horizontal="center" vertical="center" wrapText="1"/>
    </xf>
    <xf numFmtId="0" fontId="3" fillId="2" borderId="12" xfId="1" applyNumberFormat="1" applyFont="1" applyFill="1" applyBorder="1" applyAlignment="1">
      <alignment horizontal="center" vertical="center" wrapText="1"/>
    </xf>
    <xf numFmtId="0" fontId="3" fillId="2" borderId="11" xfId="1" applyNumberFormat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2" borderId="19" xfId="1" applyNumberFormat="1" applyFont="1" applyFill="1" applyBorder="1" applyAlignment="1">
      <alignment horizontal="center" vertical="center" wrapText="1"/>
    </xf>
    <xf numFmtId="0" fontId="3" fillId="2" borderId="1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top" wrapText="1"/>
    </xf>
    <xf numFmtId="44" fontId="3" fillId="2" borderId="1" xfId="1" applyNumberFormat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44" fontId="3" fillId="2" borderId="16" xfId="1" applyNumberFormat="1" applyFont="1" applyFill="1" applyBorder="1" applyAlignment="1">
      <alignment horizontal="center" vertical="center" wrapText="1"/>
    </xf>
    <xf numFmtId="0" fontId="3" fillId="0" borderId="19" xfId="1" applyNumberFormat="1" applyFont="1" applyFill="1" applyBorder="1" applyAlignment="1">
      <alignment horizontal="center" vertical="center" wrapText="1"/>
    </xf>
    <xf numFmtId="49" fontId="3" fillId="2" borderId="16" xfId="1" applyNumberFormat="1" applyFont="1" applyFill="1" applyBorder="1" applyAlignment="1">
      <alignment horizontal="center" vertical="center" wrapText="1"/>
    </xf>
    <xf numFmtId="49" fontId="3" fillId="2" borderId="1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0" fontId="3" fillId="2" borderId="16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2" borderId="10" xfId="1" applyNumberFormat="1" applyFont="1" applyFill="1" applyBorder="1" applyAlignment="1">
      <alignment horizontal="center" vertical="center" wrapText="1"/>
    </xf>
    <xf numFmtId="44" fontId="3" fillId="2" borderId="12" xfId="1" applyNumberFormat="1" applyFont="1" applyFill="1" applyBorder="1" applyAlignment="1">
      <alignment horizontal="center" vertical="center" wrapText="1"/>
    </xf>
    <xf numFmtId="44" fontId="3" fillId="2" borderId="11" xfId="1" applyNumberFormat="1" applyFont="1" applyFill="1" applyBorder="1" applyAlignment="1">
      <alignment horizontal="center" vertical="center" wrapText="1"/>
    </xf>
    <xf numFmtId="44" fontId="3" fillId="0" borderId="1" xfId="1" applyNumberFormat="1" applyFont="1" applyFill="1" applyBorder="1" applyAlignment="1">
      <alignment horizontal="center" vertical="center" wrapText="1"/>
    </xf>
    <xf numFmtId="44" fontId="3" fillId="0" borderId="4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left" vertical="top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44" fontId="3" fillId="0" borderId="28" xfId="1" applyNumberFormat="1" applyFont="1" applyFill="1" applyBorder="1" applyAlignment="1">
      <alignment horizontal="center" vertical="center" wrapText="1"/>
    </xf>
    <xf numFmtId="44" fontId="3" fillId="0" borderId="30" xfId="1" applyNumberFormat="1" applyFont="1" applyFill="1" applyBorder="1" applyAlignment="1">
      <alignment horizontal="center" vertical="center" wrapText="1"/>
    </xf>
    <xf numFmtId="44" fontId="3" fillId="0" borderId="28" xfId="1" applyNumberFormat="1" applyFont="1" applyFill="1" applyBorder="1" applyAlignment="1">
      <alignment horizontal="center" vertical="center" wrapText="1"/>
    </xf>
    <xf numFmtId="44" fontId="3" fillId="0" borderId="30" xfId="1" applyNumberFormat="1" applyFont="1" applyFill="1" applyBorder="1" applyAlignment="1">
      <alignment horizontal="center" vertical="center" wrapText="1"/>
    </xf>
    <xf numFmtId="44" fontId="3" fillId="2" borderId="31" xfId="1" applyNumberFormat="1" applyFont="1" applyFill="1" applyBorder="1" applyAlignment="1">
      <alignment horizontal="center" vertical="center" wrapText="1"/>
    </xf>
    <xf numFmtId="44" fontId="3" fillId="2" borderId="30" xfId="1" applyNumberFormat="1" applyFont="1" applyFill="1" applyBorder="1" applyAlignment="1">
      <alignment horizontal="center" vertical="center" wrapText="1"/>
    </xf>
    <xf numFmtId="49" fontId="3" fillId="2" borderId="19" xfId="1" applyNumberFormat="1" applyFont="1" applyFill="1" applyBorder="1" applyAlignment="1">
      <alignment horizontal="center" vertical="center" wrapText="1"/>
    </xf>
    <xf numFmtId="44" fontId="3" fillId="0" borderId="16" xfId="1" applyNumberFormat="1" applyFont="1" applyFill="1" applyBorder="1" applyAlignment="1">
      <alignment horizontal="center" vertical="center" wrapText="1"/>
    </xf>
    <xf numFmtId="44" fontId="3" fillId="0" borderId="18" xfId="1" applyNumberFormat="1" applyFont="1" applyFill="1" applyBorder="1" applyAlignment="1">
      <alignment horizontal="center" vertical="center" wrapText="1"/>
    </xf>
    <xf numFmtId="44" fontId="3" fillId="2" borderId="19" xfId="1" applyNumberFormat="1" applyFont="1" applyFill="1" applyBorder="1" applyAlignment="1">
      <alignment horizontal="center" vertical="center" wrapText="1"/>
    </xf>
    <xf numFmtId="44" fontId="3" fillId="2" borderId="18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top" wrapText="1"/>
    </xf>
    <xf numFmtId="44" fontId="3" fillId="2" borderId="16" xfId="1" applyNumberFormat="1" applyFont="1" applyFill="1" applyBorder="1" applyAlignment="1">
      <alignment horizontal="center" vertical="center" wrapText="1"/>
    </xf>
    <xf numFmtId="44" fontId="3" fillId="0" borderId="19" xfId="1" applyNumberFormat="1" applyFont="1" applyFill="1" applyBorder="1" applyAlignment="1">
      <alignment horizontal="center" vertical="center" wrapText="1"/>
    </xf>
    <xf numFmtId="49" fontId="3" fillId="0" borderId="19" xfId="1" applyNumberFormat="1" applyFont="1" applyFill="1" applyBorder="1" applyAlignment="1">
      <alignment horizontal="center" vertical="center" wrapText="1"/>
    </xf>
    <xf numFmtId="9" fontId="3" fillId="0" borderId="16" xfId="1" applyNumberFormat="1" applyFont="1" applyFill="1" applyBorder="1" applyAlignment="1">
      <alignment horizontal="center" vertical="center" wrapText="1"/>
    </xf>
    <xf numFmtId="9" fontId="3" fillId="0" borderId="18" xfId="1" applyNumberFormat="1" applyFont="1" applyFill="1" applyBorder="1" applyAlignment="1">
      <alignment horizontal="center" vertical="center" wrapText="1"/>
    </xf>
    <xf numFmtId="44" fontId="3" fillId="0" borderId="0" xfId="1" applyNumberFormat="1" applyFont="1" applyFill="1" applyBorder="1" applyAlignment="1">
      <alignment horizontal="center" vertical="center" wrapText="1"/>
    </xf>
    <xf numFmtId="44" fontId="3" fillId="2" borderId="10" xfId="1" applyNumberFormat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44" fontId="4" fillId="2" borderId="7" xfId="1" applyNumberFormat="1" applyFont="1" applyFill="1" applyBorder="1" applyAlignment="1">
      <alignment vertical="center" wrapText="1"/>
    </xf>
    <xf numFmtId="44" fontId="4" fillId="2" borderId="9" xfId="1" applyNumberFormat="1" applyFont="1" applyFill="1" applyBorder="1" applyAlignment="1">
      <alignment horizontal="center" vertical="center" wrapText="1"/>
    </xf>
    <xf numFmtId="44" fontId="4" fillId="0" borderId="7" xfId="1" applyNumberFormat="1" applyFont="1" applyBorder="1" applyAlignment="1">
      <alignment vertical="center" wrapText="1"/>
    </xf>
    <xf numFmtId="44" fontId="4" fillId="0" borderId="9" xfId="1" applyNumberFormat="1" applyFont="1" applyBorder="1" applyAlignment="1">
      <alignment vertical="center" wrapText="1"/>
    </xf>
    <xf numFmtId="39" fontId="4" fillId="0" borderId="7" xfId="1" applyNumberFormat="1" applyFont="1" applyBorder="1" applyAlignment="1">
      <alignment vertical="center" wrapText="1"/>
    </xf>
    <xf numFmtId="39" fontId="4" fillId="2" borderId="32" xfId="1" applyNumberFormat="1" applyFont="1" applyFill="1" applyBorder="1" applyAlignment="1">
      <alignment vertical="center" wrapText="1"/>
    </xf>
    <xf numFmtId="44" fontId="4" fillId="2" borderId="9" xfId="1" applyNumberFormat="1" applyFont="1" applyFill="1" applyBorder="1" applyAlignment="1">
      <alignment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top" wrapText="1"/>
    </xf>
    <xf numFmtId="0" fontId="3" fillId="0" borderId="14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center" vertical="center" wrapText="1"/>
    </xf>
    <xf numFmtId="9" fontId="3" fillId="2" borderId="4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left" vertical="top" wrapText="1"/>
    </xf>
    <xf numFmtId="0" fontId="3" fillId="0" borderId="17" xfId="1" applyFont="1" applyFill="1" applyBorder="1" applyAlignment="1">
      <alignment horizontal="left" vertical="top" wrapText="1"/>
    </xf>
    <xf numFmtId="0" fontId="3" fillId="0" borderId="18" xfId="1" applyFont="1" applyFill="1" applyBorder="1" applyAlignment="1">
      <alignment horizontal="left" vertical="top" wrapText="1"/>
    </xf>
    <xf numFmtId="9" fontId="3" fillId="2" borderId="16" xfId="1" applyNumberFormat="1" applyFont="1" applyFill="1" applyBorder="1" applyAlignment="1">
      <alignment horizontal="center" vertical="center" wrapText="1"/>
    </xf>
    <xf numFmtId="9" fontId="3" fillId="2" borderId="18" xfId="1" applyNumberFormat="1" applyFont="1" applyFill="1" applyBorder="1" applyAlignment="1">
      <alignment horizontal="center" vertical="center" wrapText="1"/>
    </xf>
    <xf numFmtId="1" fontId="3" fillId="0" borderId="16" xfId="1" applyNumberFormat="1" applyFont="1" applyFill="1" applyBorder="1" applyAlignment="1">
      <alignment horizontal="center" vertical="center" wrapText="1"/>
    </xf>
    <xf numFmtId="1" fontId="3" fillId="0" borderId="18" xfId="1" applyNumberFormat="1" applyFont="1" applyFill="1" applyBorder="1" applyAlignment="1">
      <alignment horizontal="center" vertical="center" wrapText="1"/>
    </xf>
    <xf numFmtId="1" fontId="3" fillId="2" borderId="16" xfId="1" applyNumberFormat="1" applyFont="1" applyFill="1" applyBorder="1" applyAlignment="1">
      <alignment horizontal="center" vertical="center" wrapText="1"/>
    </xf>
    <xf numFmtId="1" fontId="3" fillId="2" borderId="18" xfId="1" applyNumberFormat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left" vertical="top" wrapText="1"/>
    </xf>
    <xf numFmtId="0" fontId="3" fillId="0" borderId="21" xfId="1" applyFont="1" applyFill="1" applyBorder="1" applyAlignment="1">
      <alignment horizontal="left" vertical="top" wrapText="1"/>
    </xf>
    <xf numFmtId="0" fontId="3" fillId="0" borderId="11" xfId="1" applyFont="1" applyFill="1" applyBorder="1" applyAlignment="1">
      <alignment horizontal="left" vertical="top" wrapText="1"/>
    </xf>
    <xf numFmtId="9" fontId="3" fillId="2" borderId="10" xfId="1" applyNumberFormat="1" applyFont="1" applyFill="1" applyBorder="1" applyAlignment="1">
      <alignment horizontal="center" vertical="center" wrapText="1"/>
    </xf>
    <xf numFmtId="9" fontId="3" fillId="2" borderId="11" xfId="1" applyNumberFormat="1" applyFont="1" applyFill="1" applyBorder="1" applyAlignment="1">
      <alignment horizontal="center" vertical="center" wrapText="1"/>
    </xf>
    <xf numFmtId="1" fontId="3" fillId="2" borderId="10" xfId="1" applyNumberFormat="1" applyFont="1" applyFill="1" applyBorder="1" applyAlignment="1">
      <alignment horizontal="center" vertical="center" wrapText="1"/>
    </xf>
    <xf numFmtId="1" fontId="3" fillId="2" borderId="11" xfId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9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49" fontId="3" fillId="2" borderId="7" xfId="1" applyNumberFormat="1" applyFont="1" applyFill="1" applyBorder="1" applyAlignment="1">
      <alignment horizontal="left" vertical="top" wrapText="1"/>
    </xf>
    <xf numFmtId="49" fontId="3" fillId="2" borderId="9" xfId="1" applyNumberFormat="1" applyFont="1" applyFill="1" applyBorder="1" applyAlignment="1">
      <alignment horizontal="left" vertical="top" wrapText="1"/>
    </xf>
    <xf numFmtId="49" fontId="3" fillId="0" borderId="7" xfId="1" applyNumberFormat="1" applyFont="1" applyFill="1" applyBorder="1" applyAlignment="1">
      <alignment horizontal="left" vertical="top" wrapText="1"/>
    </xf>
    <xf numFmtId="49" fontId="3" fillId="0" borderId="9" xfId="1" applyNumberFormat="1" applyFont="1" applyFill="1" applyBorder="1" applyAlignment="1">
      <alignment horizontal="left" vertical="top" wrapText="1"/>
    </xf>
    <xf numFmtId="49" fontId="2" fillId="0" borderId="7" xfId="1" applyNumberFormat="1" applyFont="1" applyFill="1" applyBorder="1" applyAlignment="1">
      <alignment horizontal="left" vertical="top" wrapText="1"/>
    </xf>
    <xf numFmtId="49" fontId="2" fillId="0" borderId="9" xfId="1" applyNumberFormat="1" applyFont="1" applyFill="1" applyBorder="1" applyAlignment="1">
      <alignment horizontal="left" vertical="top" wrapText="1"/>
    </xf>
    <xf numFmtId="49" fontId="2" fillId="2" borderId="7" xfId="1" applyNumberFormat="1" applyFont="1" applyFill="1" applyBorder="1" applyAlignment="1">
      <alignment horizontal="left" vertical="top" wrapText="1"/>
    </xf>
    <xf numFmtId="49" fontId="2" fillId="2" borderId="9" xfId="1" applyNumberFormat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6"/>
  <sheetViews>
    <sheetView tabSelected="1" zoomScaleNormal="100" workbookViewId="0">
      <selection activeCell="B33" sqref="B33"/>
    </sheetView>
  </sheetViews>
  <sheetFormatPr defaultRowHeight="12" x14ac:dyDescent="0.25"/>
  <cols>
    <col min="1" max="1" width="3.7109375" style="9" customWidth="1"/>
    <col min="2" max="2" width="25" style="182" customWidth="1"/>
    <col min="3" max="3" width="5.42578125" style="9" bestFit="1" customWidth="1"/>
    <col min="4" max="4" width="4.85546875" style="9" customWidth="1"/>
    <col min="5" max="5" width="9" style="9" bestFit="1" customWidth="1"/>
    <col min="6" max="6" width="12.28515625" style="9" bestFit="1" customWidth="1"/>
    <col min="7" max="7" width="7.42578125" style="9" bestFit="1" customWidth="1"/>
    <col min="8" max="8" width="11.7109375" style="9" customWidth="1"/>
    <col min="9" max="9" width="7.42578125" style="9" bestFit="1" customWidth="1"/>
    <col min="10" max="10" width="10.7109375" style="9" bestFit="1" customWidth="1"/>
    <col min="11" max="11" width="7.42578125" style="9" bestFit="1" customWidth="1"/>
    <col min="12" max="12" width="10.7109375" style="9" bestFit="1" customWidth="1"/>
    <col min="13" max="13" width="7.42578125" style="9" bestFit="1" customWidth="1"/>
    <col min="14" max="14" width="12.28515625" style="9" bestFit="1" customWidth="1"/>
    <col min="15" max="18" width="9.140625" style="9"/>
    <col min="19" max="19" width="15" style="9" bestFit="1" customWidth="1"/>
    <col min="20" max="256" width="9.140625" style="9"/>
    <col min="257" max="257" width="3.7109375" style="9" customWidth="1"/>
    <col min="258" max="258" width="25" style="9" customWidth="1"/>
    <col min="259" max="259" width="5.42578125" style="9" bestFit="1" customWidth="1"/>
    <col min="260" max="260" width="4.85546875" style="9" customWidth="1"/>
    <col min="261" max="261" width="9" style="9" bestFit="1" customWidth="1"/>
    <col min="262" max="262" width="12.28515625" style="9" bestFit="1" customWidth="1"/>
    <col min="263" max="263" width="7.42578125" style="9" bestFit="1" customWidth="1"/>
    <col min="264" max="264" width="11.7109375" style="9" customWidth="1"/>
    <col min="265" max="265" width="7.42578125" style="9" bestFit="1" customWidth="1"/>
    <col min="266" max="266" width="10.7109375" style="9" bestFit="1" customWidth="1"/>
    <col min="267" max="267" width="7.42578125" style="9" bestFit="1" customWidth="1"/>
    <col min="268" max="268" width="10.7109375" style="9" bestFit="1" customWidth="1"/>
    <col min="269" max="269" width="7.42578125" style="9" bestFit="1" customWidth="1"/>
    <col min="270" max="270" width="12.28515625" style="9" bestFit="1" customWidth="1"/>
    <col min="271" max="274" width="9.140625" style="9"/>
    <col min="275" max="275" width="15" style="9" bestFit="1" customWidth="1"/>
    <col min="276" max="512" width="9.140625" style="9"/>
    <col min="513" max="513" width="3.7109375" style="9" customWidth="1"/>
    <col min="514" max="514" width="25" style="9" customWidth="1"/>
    <col min="515" max="515" width="5.42578125" style="9" bestFit="1" customWidth="1"/>
    <col min="516" max="516" width="4.85546875" style="9" customWidth="1"/>
    <col min="517" max="517" width="9" style="9" bestFit="1" customWidth="1"/>
    <col min="518" max="518" width="12.28515625" style="9" bestFit="1" customWidth="1"/>
    <col min="519" max="519" width="7.42578125" style="9" bestFit="1" customWidth="1"/>
    <col min="520" max="520" width="11.7109375" style="9" customWidth="1"/>
    <col min="521" max="521" width="7.42578125" style="9" bestFit="1" customWidth="1"/>
    <col min="522" max="522" width="10.7109375" style="9" bestFit="1" customWidth="1"/>
    <col min="523" max="523" width="7.42578125" style="9" bestFit="1" customWidth="1"/>
    <col min="524" max="524" width="10.7109375" style="9" bestFit="1" customWidth="1"/>
    <col min="525" max="525" width="7.42578125" style="9" bestFit="1" customWidth="1"/>
    <col min="526" max="526" width="12.28515625" style="9" bestFit="1" customWidth="1"/>
    <col min="527" max="530" width="9.140625" style="9"/>
    <col min="531" max="531" width="15" style="9" bestFit="1" customWidth="1"/>
    <col min="532" max="768" width="9.140625" style="9"/>
    <col min="769" max="769" width="3.7109375" style="9" customWidth="1"/>
    <col min="770" max="770" width="25" style="9" customWidth="1"/>
    <col min="771" max="771" width="5.42578125" style="9" bestFit="1" customWidth="1"/>
    <col min="772" max="772" width="4.85546875" style="9" customWidth="1"/>
    <col min="773" max="773" width="9" style="9" bestFit="1" customWidth="1"/>
    <col min="774" max="774" width="12.28515625" style="9" bestFit="1" customWidth="1"/>
    <col min="775" max="775" width="7.42578125" style="9" bestFit="1" customWidth="1"/>
    <col min="776" max="776" width="11.7109375" style="9" customWidth="1"/>
    <col min="777" max="777" width="7.42578125" style="9" bestFit="1" customWidth="1"/>
    <col min="778" max="778" width="10.7109375" style="9" bestFit="1" customWidth="1"/>
    <col min="779" max="779" width="7.42578125" style="9" bestFit="1" customWidth="1"/>
    <col min="780" max="780" width="10.7109375" style="9" bestFit="1" customWidth="1"/>
    <col min="781" max="781" width="7.42578125" style="9" bestFit="1" customWidth="1"/>
    <col min="782" max="782" width="12.28515625" style="9" bestFit="1" customWidth="1"/>
    <col min="783" max="786" width="9.140625" style="9"/>
    <col min="787" max="787" width="15" style="9" bestFit="1" customWidth="1"/>
    <col min="788" max="1024" width="9.140625" style="9"/>
    <col min="1025" max="1025" width="3.7109375" style="9" customWidth="1"/>
    <col min="1026" max="1026" width="25" style="9" customWidth="1"/>
    <col min="1027" max="1027" width="5.42578125" style="9" bestFit="1" customWidth="1"/>
    <col min="1028" max="1028" width="4.85546875" style="9" customWidth="1"/>
    <col min="1029" max="1029" width="9" style="9" bestFit="1" customWidth="1"/>
    <col min="1030" max="1030" width="12.28515625" style="9" bestFit="1" customWidth="1"/>
    <col min="1031" max="1031" width="7.42578125" style="9" bestFit="1" customWidth="1"/>
    <col min="1032" max="1032" width="11.7109375" style="9" customWidth="1"/>
    <col min="1033" max="1033" width="7.42578125" style="9" bestFit="1" customWidth="1"/>
    <col min="1034" max="1034" width="10.7109375" style="9" bestFit="1" customWidth="1"/>
    <col min="1035" max="1035" width="7.42578125" style="9" bestFit="1" customWidth="1"/>
    <col min="1036" max="1036" width="10.7109375" style="9" bestFit="1" customWidth="1"/>
    <col min="1037" max="1037" width="7.42578125" style="9" bestFit="1" customWidth="1"/>
    <col min="1038" max="1038" width="12.28515625" style="9" bestFit="1" customWidth="1"/>
    <col min="1039" max="1042" width="9.140625" style="9"/>
    <col min="1043" max="1043" width="15" style="9" bestFit="1" customWidth="1"/>
    <col min="1044" max="1280" width="9.140625" style="9"/>
    <col min="1281" max="1281" width="3.7109375" style="9" customWidth="1"/>
    <col min="1282" max="1282" width="25" style="9" customWidth="1"/>
    <col min="1283" max="1283" width="5.42578125" style="9" bestFit="1" customWidth="1"/>
    <col min="1284" max="1284" width="4.85546875" style="9" customWidth="1"/>
    <col min="1285" max="1285" width="9" style="9" bestFit="1" customWidth="1"/>
    <col min="1286" max="1286" width="12.28515625" style="9" bestFit="1" customWidth="1"/>
    <col min="1287" max="1287" width="7.42578125" style="9" bestFit="1" customWidth="1"/>
    <col min="1288" max="1288" width="11.7109375" style="9" customWidth="1"/>
    <col min="1289" max="1289" width="7.42578125" style="9" bestFit="1" customWidth="1"/>
    <col min="1290" max="1290" width="10.7109375" style="9" bestFit="1" customWidth="1"/>
    <col min="1291" max="1291" width="7.42578125" style="9" bestFit="1" customWidth="1"/>
    <col min="1292" max="1292" width="10.7109375" style="9" bestFit="1" customWidth="1"/>
    <col min="1293" max="1293" width="7.42578125" style="9" bestFit="1" customWidth="1"/>
    <col min="1294" max="1294" width="12.28515625" style="9" bestFit="1" customWidth="1"/>
    <col min="1295" max="1298" width="9.140625" style="9"/>
    <col min="1299" max="1299" width="15" style="9" bestFit="1" customWidth="1"/>
    <col min="1300" max="1536" width="9.140625" style="9"/>
    <col min="1537" max="1537" width="3.7109375" style="9" customWidth="1"/>
    <col min="1538" max="1538" width="25" style="9" customWidth="1"/>
    <col min="1539" max="1539" width="5.42578125" style="9" bestFit="1" customWidth="1"/>
    <col min="1540" max="1540" width="4.85546875" style="9" customWidth="1"/>
    <col min="1541" max="1541" width="9" style="9" bestFit="1" customWidth="1"/>
    <col min="1542" max="1542" width="12.28515625" style="9" bestFit="1" customWidth="1"/>
    <col min="1543" max="1543" width="7.42578125" style="9" bestFit="1" customWidth="1"/>
    <col min="1544" max="1544" width="11.7109375" style="9" customWidth="1"/>
    <col min="1545" max="1545" width="7.42578125" style="9" bestFit="1" customWidth="1"/>
    <col min="1546" max="1546" width="10.7109375" style="9" bestFit="1" customWidth="1"/>
    <col min="1547" max="1547" width="7.42578125" style="9" bestFit="1" customWidth="1"/>
    <col min="1548" max="1548" width="10.7109375" style="9" bestFit="1" customWidth="1"/>
    <col min="1549" max="1549" width="7.42578125" style="9" bestFit="1" customWidth="1"/>
    <col min="1550" max="1550" width="12.28515625" style="9" bestFit="1" customWidth="1"/>
    <col min="1551" max="1554" width="9.140625" style="9"/>
    <col min="1555" max="1555" width="15" style="9" bestFit="1" customWidth="1"/>
    <col min="1556" max="1792" width="9.140625" style="9"/>
    <col min="1793" max="1793" width="3.7109375" style="9" customWidth="1"/>
    <col min="1794" max="1794" width="25" style="9" customWidth="1"/>
    <col min="1795" max="1795" width="5.42578125" style="9" bestFit="1" customWidth="1"/>
    <col min="1796" max="1796" width="4.85546875" style="9" customWidth="1"/>
    <col min="1797" max="1797" width="9" style="9" bestFit="1" customWidth="1"/>
    <col min="1798" max="1798" width="12.28515625" style="9" bestFit="1" customWidth="1"/>
    <col min="1799" max="1799" width="7.42578125" style="9" bestFit="1" customWidth="1"/>
    <col min="1800" max="1800" width="11.7109375" style="9" customWidth="1"/>
    <col min="1801" max="1801" width="7.42578125" style="9" bestFit="1" customWidth="1"/>
    <col min="1802" max="1802" width="10.7109375" style="9" bestFit="1" customWidth="1"/>
    <col min="1803" max="1803" width="7.42578125" style="9" bestFit="1" customWidth="1"/>
    <col min="1804" max="1804" width="10.7109375" style="9" bestFit="1" customWidth="1"/>
    <col min="1805" max="1805" width="7.42578125" style="9" bestFit="1" customWidth="1"/>
    <col min="1806" max="1806" width="12.28515625" style="9" bestFit="1" customWidth="1"/>
    <col min="1807" max="1810" width="9.140625" style="9"/>
    <col min="1811" max="1811" width="15" style="9" bestFit="1" customWidth="1"/>
    <col min="1812" max="2048" width="9.140625" style="9"/>
    <col min="2049" max="2049" width="3.7109375" style="9" customWidth="1"/>
    <col min="2050" max="2050" width="25" style="9" customWidth="1"/>
    <col min="2051" max="2051" width="5.42578125" style="9" bestFit="1" customWidth="1"/>
    <col min="2052" max="2052" width="4.85546875" style="9" customWidth="1"/>
    <col min="2053" max="2053" width="9" style="9" bestFit="1" customWidth="1"/>
    <col min="2054" max="2054" width="12.28515625" style="9" bestFit="1" customWidth="1"/>
    <col min="2055" max="2055" width="7.42578125" style="9" bestFit="1" customWidth="1"/>
    <col min="2056" max="2056" width="11.7109375" style="9" customWidth="1"/>
    <col min="2057" max="2057" width="7.42578125" style="9" bestFit="1" customWidth="1"/>
    <col min="2058" max="2058" width="10.7109375" style="9" bestFit="1" customWidth="1"/>
    <col min="2059" max="2059" width="7.42578125" style="9" bestFit="1" customWidth="1"/>
    <col min="2060" max="2060" width="10.7109375" style="9" bestFit="1" customWidth="1"/>
    <col min="2061" max="2061" width="7.42578125" style="9" bestFit="1" customWidth="1"/>
    <col min="2062" max="2062" width="12.28515625" style="9" bestFit="1" customWidth="1"/>
    <col min="2063" max="2066" width="9.140625" style="9"/>
    <col min="2067" max="2067" width="15" style="9" bestFit="1" customWidth="1"/>
    <col min="2068" max="2304" width="9.140625" style="9"/>
    <col min="2305" max="2305" width="3.7109375" style="9" customWidth="1"/>
    <col min="2306" max="2306" width="25" style="9" customWidth="1"/>
    <col min="2307" max="2307" width="5.42578125" style="9" bestFit="1" customWidth="1"/>
    <col min="2308" max="2308" width="4.85546875" style="9" customWidth="1"/>
    <col min="2309" max="2309" width="9" style="9" bestFit="1" customWidth="1"/>
    <col min="2310" max="2310" width="12.28515625" style="9" bestFit="1" customWidth="1"/>
    <col min="2311" max="2311" width="7.42578125" style="9" bestFit="1" customWidth="1"/>
    <col min="2312" max="2312" width="11.7109375" style="9" customWidth="1"/>
    <col min="2313" max="2313" width="7.42578125" style="9" bestFit="1" customWidth="1"/>
    <col min="2314" max="2314" width="10.7109375" style="9" bestFit="1" customWidth="1"/>
    <col min="2315" max="2315" width="7.42578125" style="9" bestFit="1" customWidth="1"/>
    <col min="2316" max="2316" width="10.7109375" style="9" bestFit="1" customWidth="1"/>
    <col min="2317" max="2317" width="7.42578125" style="9" bestFit="1" customWidth="1"/>
    <col min="2318" max="2318" width="12.28515625" style="9" bestFit="1" customWidth="1"/>
    <col min="2319" max="2322" width="9.140625" style="9"/>
    <col min="2323" max="2323" width="15" style="9" bestFit="1" customWidth="1"/>
    <col min="2324" max="2560" width="9.140625" style="9"/>
    <col min="2561" max="2561" width="3.7109375" style="9" customWidth="1"/>
    <col min="2562" max="2562" width="25" style="9" customWidth="1"/>
    <col min="2563" max="2563" width="5.42578125" style="9" bestFit="1" customWidth="1"/>
    <col min="2564" max="2564" width="4.85546875" style="9" customWidth="1"/>
    <col min="2565" max="2565" width="9" style="9" bestFit="1" customWidth="1"/>
    <col min="2566" max="2566" width="12.28515625" style="9" bestFit="1" customWidth="1"/>
    <col min="2567" max="2567" width="7.42578125" style="9" bestFit="1" customWidth="1"/>
    <col min="2568" max="2568" width="11.7109375" style="9" customWidth="1"/>
    <col min="2569" max="2569" width="7.42578125" style="9" bestFit="1" customWidth="1"/>
    <col min="2570" max="2570" width="10.7109375" style="9" bestFit="1" customWidth="1"/>
    <col min="2571" max="2571" width="7.42578125" style="9" bestFit="1" customWidth="1"/>
    <col min="2572" max="2572" width="10.7109375" style="9" bestFit="1" customWidth="1"/>
    <col min="2573" max="2573" width="7.42578125" style="9" bestFit="1" customWidth="1"/>
    <col min="2574" max="2574" width="12.28515625" style="9" bestFit="1" customWidth="1"/>
    <col min="2575" max="2578" width="9.140625" style="9"/>
    <col min="2579" max="2579" width="15" style="9" bestFit="1" customWidth="1"/>
    <col min="2580" max="2816" width="9.140625" style="9"/>
    <col min="2817" max="2817" width="3.7109375" style="9" customWidth="1"/>
    <col min="2818" max="2818" width="25" style="9" customWidth="1"/>
    <col min="2819" max="2819" width="5.42578125" style="9" bestFit="1" customWidth="1"/>
    <col min="2820" max="2820" width="4.85546875" style="9" customWidth="1"/>
    <col min="2821" max="2821" width="9" style="9" bestFit="1" customWidth="1"/>
    <col min="2822" max="2822" width="12.28515625" style="9" bestFit="1" customWidth="1"/>
    <col min="2823" max="2823" width="7.42578125" style="9" bestFit="1" customWidth="1"/>
    <col min="2824" max="2824" width="11.7109375" style="9" customWidth="1"/>
    <col min="2825" max="2825" width="7.42578125" style="9" bestFit="1" customWidth="1"/>
    <col min="2826" max="2826" width="10.7109375" style="9" bestFit="1" customWidth="1"/>
    <col min="2827" max="2827" width="7.42578125" style="9" bestFit="1" customWidth="1"/>
    <col min="2828" max="2828" width="10.7109375" style="9" bestFit="1" customWidth="1"/>
    <col min="2829" max="2829" width="7.42578125" style="9" bestFit="1" customWidth="1"/>
    <col min="2830" max="2830" width="12.28515625" style="9" bestFit="1" customWidth="1"/>
    <col min="2831" max="2834" width="9.140625" style="9"/>
    <col min="2835" max="2835" width="15" style="9" bestFit="1" customWidth="1"/>
    <col min="2836" max="3072" width="9.140625" style="9"/>
    <col min="3073" max="3073" width="3.7109375" style="9" customWidth="1"/>
    <col min="3074" max="3074" width="25" style="9" customWidth="1"/>
    <col min="3075" max="3075" width="5.42578125" style="9" bestFit="1" customWidth="1"/>
    <col min="3076" max="3076" width="4.85546875" style="9" customWidth="1"/>
    <col min="3077" max="3077" width="9" style="9" bestFit="1" customWidth="1"/>
    <col min="3078" max="3078" width="12.28515625" style="9" bestFit="1" customWidth="1"/>
    <col min="3079" max="3079" width="7.42578125" style="9" bestFit="1" customWidth="1"/>
    <col min="3080" max="3080" width="11.7109375" style="9" customWidth="1"/>
    <col min="3081" max="3081" width="7.42578125" style="9" bestFit="1" customWidth="1"/>
    <col min="3082" max="3082" width="10.7109375" style="9" bestFit="1" customWidth="1"/>
    <col min="3083" max="3083" width="7.42578125" style="9" bestFit="1" customWidth="1"/>
    <col min="3084" max="3084" width="10.7109375" style="9" bestFit="1" customWidth="1"/>
    <col min="3085" max="3085" width="7.42578125" style="9" bestFit="1" customWidth="1"/>
    <col min="3086" max="3086" width="12.28515625" style="9" bestFit="1" customWidth="1"/>
    <col min="3087" max="3090" width="9.140625" style="9"/>
    <col min="3091" max="3091" width="15" style="9" bestFit="1" customWidth="1"/>
    <col min="3092" max="3328" width="9.140625" style="9"/>
    <col min="3329" max="3329" width="3.7109375" style="9" customWidth="1"/>
    <col min="3330" max="3330" width="25" style="9" customWidth="1"/>
    <col min="3331" max="3331" width="5.42578125" style="9" bestFit="1" customWidth="1"/>
    <col min="3332" max="3332" width="4.85546875" style="9" customWidth="1"/>
    <col min="3333" max="3333" width="9" style="9" bestFit="1" customWidth="1"/>
    <col min="3334" max="3334" width="12.28515625" style="9" bestFit="1" customWidth="1"/>
    <col min="3335" max="3335" width="7.42578125" style="9" bestFit="1" customWidth="1"/>
    <col min="3336" max="3336" width="11.7109375" style="9" customWidth="1"/>
    <col min="3337" max="3337" width="7.42578125" style="9" bestFit="1" customWidth="1"/>
    <col min="3338" max="3338" width="10.7109375" style="9" bestFit="1" customWidth="1"/>
    <col min="3339" max="3339" width="7.42578125" style="9" bestFit="1" customWidth="1"/>
    <col min="3340" max="3340" width="10.7109375" style="9" bestFit="1" customWidth="1"/>
    <col min="3341" max="3341" width="7.42578125" style="9" bestFit="1" customWidth="1"/>
    <col min="3342" max="3342" width="12.28515625" style="9" bestFit="1" customWidth="1"/>
    <col min="3343" max="3346" width="9.140625" style="9"/>
    <col min="3347" max="3347" width="15" style="9" bestFit="1" customWidth="1"/>
    <col min="3348" max="3584" width="9.140625" style="9"/>
    <col min="3585" max="3585" width="3.7109375" style="9" customWidth="1"/>
    <col min="3586" max="3586" width="25" style="9" customWidth="1"/>
    <col min="3587" max="3587" width="5.42578125" style="9" bestFit="1" customWidth="1"/>
    <col min="3588" max="3588" width="4.85546875" style="9" customWidth="1"/>
    <col min="3589" max="3589" width="9" style="9" bestFit="1" customWidth="1"/>
    <col min="3590" max="3590" width="12.28515625" style="9" bestFit="1" customWidth="1"/>
    <col min="3591" max="3591" width="7.42578125" style="9" bestFit="1" customWidth="1"/>
    <col min="3592" max="3592" width="11.7109375" style="9" customWidth="1"/>
    <col min="3593" max="3593" width="7.42578125" style="9" bestFit="1" customWidth="1"/>
    <col min="3594" max="3594" width="10.7109375" style="9" bestFit="1" customWidth="1"/>
    <col min="3595" max="3595" width="7.42578125" style="9" bestFit="1" customWidth="1"/>
    <col min="3596" max="3596" width="10.7109375" style="9" bestFit="1" customWidth="1"/>
    <col min="3597" max="3597" width="7.42578125" style="9" bestFit="1" customWidth="1"/>
    <col min="3598" max="3598" width="12.28515625" style="9" bestFit="1" customWidth="1"/>
    <col min="3599" max="3602" width="9.140625" style="9"/>
    <col min="3603" max="3603" width="15" style="9" bestFit="1" customWidth="1"/>
    <col min="3604" max="3840" width="9.140625" style="9"/>
    <col min="3841" max="3841" width="3.7109375" style="9" customWidth="1"/>
    <col min="3842" max="3842" width="25" style="9" customWidth="1"/>
    <col min="3843" max="3843" width="5.42578125" style="9" bestFit="1" customWidth="1"/>
    <col min="3844" max="3844" width="4.85546875" style="9" customWidth="1"/>
    <col min="3845" max="3845" width="9" style="9" bestFit="1" customWidth="1"/>
    <col min="3846" max="3846" width="12.28515625" style="9" bestFit="1" customWidth="1"/>
    <col min="3847" max="3847" width="7.42578125" style="9" bestFit="1" customWidth="1"/>
    <col min="3848" max="3848" width="11.7109375" style="9" customWidth="1"/>
    <col min="3849" max="3849" width="7.42578125" style="9" bestFit="1" customWidth="1"/>
    <col min="3850" max="3850" width="10.7109375" style="9" bestFit="1" customWidth="1"/>
    <col min="3851" max="3851" width="7.42578125" style="9" bestFit="1" customWidth="1"/>
    <col min="3852" max="3852" width="10.7109375" style="9" bestFit="1" customWidth="1"/>
    <col min="3853" max="3853" width="7.42578125" style="9" bestFit="1" customWidth="1"/>
    <col min="3854" max="3854" width="12.28515625" style="9" bestFit="1" customWidth="1"/>
    <col min="3855" max="3858" width="9.140625" style="9"/>
    <col min="3859" max="3859" width="15" style="9" bestFit="1" customWidth="1"/>
    <col min="3860" max="4096" width="9.140625" style="9"/>
    <col min="4097" max="4097" width="3.7109375" style="9" customWidth="1"/>
    <col min="4098" max="4098" width="25" style="9" customWidth="1"/>
    <col min="4099" max="4099" width="5.42578125" style="9" bestFit="1" customWidth="1"/>
    <col min="4100" max="4100" width="4.85546875" style="9" customWidth="1"/>
    <col min="4101" max="4101" width="9" style="9" bestFit="1" customWidth="1"/>
    <col min="4102" max="4102" width="12.28515625" style="9" bestFit="1" customWidth="1"/>
    <col min="4103" max="4103" width="7.42578125" style="9" bestFit="1" customWidth="1"/>
    <col min="4104" max="4104" width="11.7109375" style="9" customWidth="1"/>
    <col min="4105" max="4105" width="7.42578125" style="9" bestFit="1" customWidth="1"/>
    <col min="4106" max="4106" width="10.7109375" style="9" bestFit="1" customWidth="1"/>
    <col min="4107" max="4107" width="7.42578125" style="9" bestFit="1" customWidth="1"/>
    <col min="4108" max="4108" width="10.7109375" style="9" bestFit="1" customWidth="1"/>
    <col min="4109" max="4109" width="7.42578125" style="9" bestFit="1" customWidth="1"/>
    <col min="4110" max="4110" width="12.28515625" style="9" bestFit="1" customWidth="1"/>
    <col min="4111" max="4114" width="9.140625" style="9"/>
    <col min="4115" max="4115" width="15" style="9" bestFit="1" customWidth="1"/>
    <col min="4116" max="4352" width="9.140625" style="9"/>
    <col min="4353" max="4353" width="3.7109375" style="9" customWidth="1"/>
    <col min="4354" max="4354" width="25" style="9" customWidth="1"/>
    <col min="4355" max="4355" width="5.42578125" style="9" bestFit="1" customWidth="1"/>
    <col min="4356" max="4356" width="4.85546875" style="9" customWidth="1"/>
    <col min="4357" max="4357" width="9" style="9" bestFit="1" customWidth="1"/>
    <col min="4358" max="4358" width="12.28515625" style="9" bestFit="1" customWidth="1"/>
    <col min="4359" max="4359" width="7.42578125" style="9" bestFit="1" customWidth="1"/>
    <col min="4360" max="4360" width="11.7109375" style="9" customWidth="1"/>
    <col min="4361" max="4361" width="7.42578125" style="9" bestFit="1" customWidth="1"/>
    <col min="4362" max="4362" width="10.7109375" style="9" bestFit="1" customWidth="1"/>
    <col min="4363" max="4363" width="7.42578125" style="9" bestFit="1" customWidth="1"/>
    <col min="4364" max="4364" width="10.7109375" style="9" bestFit="1" customWidth="1"/>
    <col min="4365" max="4365" width="7.42578125" style="9" bestFit="1" customWidth="1"/>
    <col min="4366" max="4366" width="12.28515625" style="9" bestFit="1" customWidth="1"/>
    <col min="4367" max="4370" width="9.140625" style="9"/>
    <col min="4371" max="4371" width="15" style="9" bestFit="1" customWidth="1"/>
    <col min="4372" max="4608" width="9.140625" style="9"/>
    <col min="4609" max="4609" width="3.7109375" style="9" customWidth="1"/>
    <col min="4610" max="4610" width="25" style="9" customWidth="1"/>
    <col min="4611" max="4611" width="5.42578125" style="9" bestFit="1" customWidth="1"/>
    <col min="4612" max="4612" width="4.85546875" style="9" customWidth="1"/>
    <col min="4613" max="4613" width="9" style="9" bestFit="1" customWidth="1"/>
    <col min="4614" max="4614" width="12.28515625" style="9" bestFit="1" customWidth="1"/>
    <col min="4615" max="4615" width="7.42578125" style="9" bestFit="1" customWidth="1"/>
    <col min="4616" max="4616" width="11.7109375" style="9" customWidth="1"/>
    <col min="4617" max="4617" width="7.42578125" style="9" bestFit="1" customWidth="1"/>
    <col min="4618" max="4618" width="10.7109375" style="9" bestFit="1" customWidth="1"/>
    <col min="4619" max="4619" width="7.42578125" style="9" bestFit="1" customWidth="1"/>
    <col min="4620" max="4620" width="10.7109375" style="9" bestFit="1" customWidth="1"/>
    <col min="4621" max="4621" width="7.42578125" style="9" bestFit="1" customWidth="1"/>
    <col min="4622" max="4622" width="12.28515625" style="9" bestFit="1" customWidth="1"/>
    <col min="4623" max="4626" width="9.140625" style="9"/>
    <col min="4627" max="4627" width="15" style="9" bestFit="1" customWidth="1"/>
    <col min="4628" max="4864" width="9.140625" style="9"/>
    <col min="4865" max="4865" width="3.7109375" style="9" customWidth="1"/>
    <col min="4866" max="4866" width="25" style="9" customWidth="1"/>
    <col min="4867" max="4867" width="5.42578125" style="9" bestFit="1" customWidth="1"/>
    <col min="4868" max="4868" width="4.85546875" style="9" customWidth="1"/>
    <col min="4869" max="4869" width="9" style="9" bestFit="1" customWidth="1"/>
    <col min="4870" max="4870" width="12.28515625" style="9" bestFit="1" customWidth="1"/>
    <col min="4871" max="4871" width="7.42578125" style="9" bestFit="1" customWidth="1"/>
    <col min="4872" max="4872" width="11.7109375" style="9" customWidth="1"/>
    <col min="4873" max="4873" width="7.42578125" style="9" bestFit="1" customWidth="1"/>
    <col min="4874" max="4874" width="10.7109375" style="9" bestFit="1" customWidth="1"/>
    <col min="4875" max="4875" width="7.42578125" style="9" bestFit="1" customWidth="1"/>
    <col min="4876" max="4876" width="10.7109375" style="9" bestFit="1" customWidth="1"/>
    <col min="4877" max="4877" width="7.42578125" style="9" bestFit="1" customWidth="1"/>
    <col min="4878" max="4878" width="12.28515625" style="9" bestFit="1" customWidth="1"/>
    <col min="4879" max="4882" width="9.140625" style="9"/>
    <col min="4883" max="4883" width="15" style="9" bestFit="1" customWidth="1"/>
    <col min="4884" max="5120" width="9.140625" style="9"/>
    <col min="5121" max="5121" width="3.7109375" style="9" customWidth="1"/>
    <col min="5122" max="5122" width="25" style="9" customWidth="1"/>
    <col min="5123" max="5123" width="5.42578125" style="9" bestFit="1" customWidth="1"/>
    <col min="5124" max="5124" width="4.85546875" style="9" customWidth="1"/>
    <col min="5125" max="5125" width="9" style="9" bestFit="1" customWidth="1"/>
    <col min="5126" max="5126" width="12.28515625" style="9" bestFit="1" customWidth="1"/>
    <col min="5127" max="5127" width="7.42578125" style="9" bestFit="1" customWidth="1"/>
    <col min="5128" max="5128" width="11.7109375" style="9" customWidth="1"/>
    <col min="5129" max="5129" width="7.42578125" style="9" bestFit="1" customWidth="1"/>
    <col min="5130" max="5130" width="10.7109375" style="9" bestFit="1" customWidth="1"/>
    <col min="5131" max="5131" width="7.42578125" style="9" bestFit="1" customWidth="1"/>
    <col min="5132" max="5132" width="10.7109375" style="9" bestFit="1" customWidth="1"/>
    <col min="5133" max="5133" width="7.42578125" style="9" bestFit="1" customWidth="1"/>
    <col min="5134" max="5134" width="12.28515625" style="9" bestFit="1" customWidth="1"/>
    <col min="5135" max="5138" width="9.140625" style="9"/>
    <col min="5139" max="5139" width="15" style="9" bestFit="1" customWidth="1"/>
    <col min="5140" max="5376" width="9.140625" style="9"/>
    <col min="5377" max="5377" width="3.7109375" style="9" customWidth="1"/>
    <col min="5378" max="5378" width="25" style="9" customWidth="1"/>
    <col min="5379" max="5379" width="5.42578125" style="9" bestFit="1" customWidth="1"/>
    <col min="5380" max="5380" width="4.85546875" style="9" customWidth="1"/>
    <col min="5381" max="5381" width="9" style="9" bestFit="1" customWidth="1"/>
    <col min="5382" max="5382" width="12.28515625" style="9" bestFit="1" customWidth="1"/>
    <col min="5383" max="5383" width="7.42578125" style="9" bestFit="1" customWidth="1"/>
    <col min="5384" max="5384" width="11.7109375" style="9" customWidth="1"/>
    <col min="5385" max="5385" width="7.42578125" style="9" bestFit="1" customWidth="1"/>
    <col min="5386" max="5386" width="10.7109375" style="9" bestFit="1" customWidth="1"/>
    <col min="5387" max="5387" width="7.42578125" style="9" bestFit="1" customWidth="1"/>
    <col min="5388" max="5388" width="10.7109375" style="9" bestFit="1" customWidth="1"/>
    <col min="5389" max="5389" width="7.42578125" style="9" bestFit="1" customWidth="1"/>
    <col min="5390" max="5390" width="12.28515625" style="9" bestFit="1" customWidth="1"/>
    <col min="5391" max="5394" width="9.140625" style="9"/>
    <col min="5395" max="5395" width="15" style="9" bestFit="1" customWidth="1"/>
    <col min="5396" max="5632" width="9.140625" style="9"/>
    <col min="5633" max="5633" width="3.7109375" style="9" customWidth="1"/>
    <col min="5634" max="5634" width="25" style="9" customWidth="1"/>
    <col min="5635" max="5635" width="5.42578125" style="9" bestFit="1" customWidth="1"/>
    <col min="5636" max="5636" width="4.85546875" style="9" customWidth="1"/>
    <col min="5637" max="5637" width="9" style="9" bestFit="1" customWidth="1"/>
    <col min="5638" max="5638" width="12.28515625" style="9" bestFit="1" customWidth="1"/>
    <col min="5639" max="5639" width="7.42578125" style="9" bestFit="1" customWidth="1"/>
    <col min="5640" max="5640" width="11.7109375" style="9" customWidth="1"/>
    <col min="5641" max="5641" width="7.42578125" style="9" bestFit="1" customWidth="1"/>
    <col min="5642" max="5642" width="10.7109375" style="9" bestFit="1" customWidth="1"/>
    <col min="5643" max="5643" width="7.42578125" style="9" bestFit="1" customWidth="1"/>
    <col min="5644" max="5644" width="10.7109375" style="9" bestFit="1" customWidth="1"/>
    <col min="5645" max="5645" width="7.42578125" style="9" bestFit="1" customWidth="1"/>
    <col min="5646" max="5646" width="12.28515625" style="9" bestFit="1" customWidth="1"/>
    <col min="5647" max="5650" width="9.140625" style="9"/>
    <col min="5651" max="5651" width="15" style="9" bestFit="1" customWidth="1"/>
    <col min="5652" max="5888" width="9.140625" style="9"/>
    <col min="5889" max="5889" width="3.7109375" style="9" customWidth="1"/>
    <col min="5890" max="5890" width="25" style="9" customWidth="1"/>
    <col min="5891" max="5891" width="5.42578125" style="9" bestFit="1" customWidth="1"/>
    <col min="5892" max="5892" width="4.85546875" style="9" customWidth="1"/>
    <col min="5893" max="5893" width="9" style="9" bestFit="1" customWidth="1"/>
    <col min="5894" max="5894" width="12.28515625" style="9" bestFit="1" customWidth="1"/>
    <col min="5895" max="5895" width="7.42578125" style="9" bestFit="1" customWidth="1"/>
    <col min="5896" max="5896" width="11.7109375" style="9" customWidth="1"/>
    <col min="5897" max="5897" width="7.42578125" style="9" bestFit="1" customWidth="1"/>
    <col min="5898" max="5898" width="10.7109375" style="9" bestFit="1" customWidth="1"/>
    <col min="5899" max="5899" width="7.42578125" style="9" bestFit="1" customWidth="1"/>
    <col min="5900" max="5900" width="10.7109375" style="9" bestFit="1" customWidth="1"/>
    <col min="5901" max="5901" width="7.42578125" style="9" bestFit="1" customWidth="1"/>
    <col min="5902" max="5902" width="12.28515625" style="9" bestFit="1" customWidth="1"/>
    <col min="5903" max="5906" width="9.140625" style="9"/>
    <col min="5907" max="5907" width="15" style="9" bestFit="1" customWidth="1"/>
    <col min="5908" max="6144" width="9.140625" style="9"/>
    <col min="6145" max="6145" width="3.7109375" style="9" customWidth="1"/>
    <col min="6146" max="6146" width="25" style="9" customWidth="1"/>
    <col min="6147" max="6147" width="5.42578125" style="9" bestFit="1" customWidth="1"/>
    <col min="6148" max="6148" width="4.85546875" style="9" customWidth="1"/>
    <col min="6149" max="6149" width="9" style="9" bestFit="1" customWidth="1"/>
    <col min="6150" max="6150" width="12.28515625" style="9" bestFit="1" customWidth="1"/>
    <col min="6151" max="6151" width="7.42578125" style="9" bestFit="1" customWidth="1"/>
    <col min="6152" max="6152" width="11.7109375" style="9" customWidth="1"/>
    <col min="6153" max="6153" width="7.42578125" style="9" bestFit="1" customWidth="1"/>
    <col min="6154" max="6154" width="10.7109375" style="9" bestFit="1" customWidth="1"/>
    <col min="6155" max="6155" width="7.42578125" style="9" bestFit="1" customWidth="1"/>
    <col min="6156" max="6156" width="10.7109375" style="9" bestFit="1" customWidth="1"/>
    <col min="6157" max="6157" width="7.42578125" style="9" bestFit="1" customWidth="1"/>
    <col min="6158" max="6158" width="12.28515625" style="9" bestFit="1" customWidth="1"/>
    <col min="6159" max="6162" width="9.140625" style="9"/>
    <col min="6163" max="6163" width="15" style="9" bestFit="1" customWidth="1"/>
    <col min="6164" max="6400" width="9.140625" style="9"/>
    <col min="6401" max="6401" width="3.7109375" style="9" customWidth="1"/>
    <col min="6402" max="6402" width="25" style="9" customWidth="1"/>
    <col min="6403" max="6403" width="5.42578125" style="9" bestFit="1" customWidth="1"/>
    <col min="6404" max="6404" width="4.85546875" style="9" customWidth="1"/>
    <col min="6405" max="6405" width="9" style="9" bestFit="1" customWidth="1"/>
    <col min="6406" max="6406" width="12.28515625" style="9" bestFit="1" customWidth="1"/>
    <col min="6407" max="6407" width="7.42578125" style="9" bestFit="1" customWidth="1"/>
    <col min="6408" max="6408" width="11.7109375" style="9" customWidth="1"/>
    <col min="6409" max="6409" width="7.42578125" style="9" bestFit="1" customWidth="1"/>
    <col min="6410" max="6410" width="10.7109375" style="9" bestFit="1" customWidth="1"/>
    <col min="6411" max="6411" width="7.42578125" style="9" bestFit="1" customWidth="1"/>
    <col min="6412" max="6412" width="10.7109375" style="9" bestFit="1" customWidth="1"/>
    <col min="6413" max="6413" width="7.42578125" style="9" bestFit="1" customWidth="1"/>
    <col min="6414" max="6414" width="12.28515625" style="9" bestFit="1" customWidth="1"/>
    <col min="6415" max="6418" width="9.140625" style="9"/>
    <col min="6419" max="6419" width="15" style="9" bestFit="1" customWidth="1"/>
    <col min="6420" max="6656" width="9.140625" style="9"/>
    <col min="6657" max="6657" width="3.7109375" style="9" customWidth="1"/>
    <col min="6658" max="6658" width="25" style="9" customWidth="1"/>
    <col min="6659" max="6659" width="5.42578125" style="9" bestFit="1" customWidth="1"/>
    <col min="6660" max="6660" width="4.85546875" style="9" customWidth="1"/>
    <col min="6661" max="6661" width="9" style="9" bestFit="1" customWidth="1"/>
    <col min="6662" max="6662" width="12.28515625" style="9" bestFit="1" customWidth="1"/>
    <col min="6663" max="6663" width="7.42578125" style="9" bestFit="1" customWidth="1"/>
    <col min="6664" max="6664" width="11.7109375" style="9" customWidth="1"/>
    <col min="6665" max="6665" width="7.42578125" style="9" bestFit="1" customWidth="1"/>
    <col min="6666" max="6666" width="10.7109375" style="9" bestFit="1" customWidth="1"/>
    <col min="6667" max="6667" width="7.42578125" style="9" bestFit="1" customWidth="1"/>
    <col min="6668" max="6668" width="10.7109375" style="9" bestFit="1" customWidth="1"/>
    <col min="6669" max="6669" width="7.42578125" style="9" bestFit="1" customWidth="1"/>
    <col min="6670" max="6670" width="12.28515625" style="9" bestFit="1" customWidth="1"/>
    <col min="6671" max="6674" width="9.140625" style="9"/>
    <col min="6675" max="6675" width="15" style="9" bestFit="1" customWidth="1"/>
    <col min="6676" max="6912" width="9.140625" style="9"/>
    <col min="6913" max="6913" width="3.7109375" style="9" customWidth="1"/>
    <col min="6914" max="6914" width="25" style="9" customWidth="1"/>
    <col min="6915" max="6915" width="5.42578125" style="9" bestFit="1" customWidth="1"/>
    <col min="6916" max="6916" width="4.85546875" style="9" customWidth="1"/>
    <col min="6917" max="6917" width="9" style="9" bestFit="1" customWidth="1"/>
    <col min="6918" max="6918" width="12.28515625" style="9" bestFit="1" customWidth="1"/>
    <col min="6919" max="6919" width="7.42578125" style="9" bestFit="1" customWidth="1"/>
    <col min="6920" max="6920" width="11.7109375" style="9" customWidth="1"/>
    <col min="6921" max="6921" width="7.42578125" style="9" bestFit="1" customWidth="1"/>
    <col min="6922" max="6922" width="10.7109375" style="9" bestFit="1" customWidth="1"/>
    <col min="6923" max="6923" width="7.42578125" style="9" bestFit="1" customWidth="1"/>
    <col min="6924" max="6924" width="10.7109375" style="9" bestFit="1" customWidth="1"/>
    <col min="6925" max="6925" width="7.42578125" style="9" bestFit="1" customWidth="1"/>
    <col min="6926" max="6926" width="12.28515625" style="9" bestFit="1" customWidth="1"/>
    <col min="6927" max="6930" width="9.140625" style="9"/>
    <col min="6931" max="6931" width="15" style="9" bestFit="1" customWidth="1"/>
    <col min="6932" max="7168" width="9.140625" style="9"/>
    <col min="7169" max="7169" width="3.7109375" style="9" customWidth="1"/>
    <col min="7170" max="7170" width="25" style="9" customWidth="1"/>
    <col min="7171" max="7171" width="5.42578125" style="9" bestFit="1" customWidth="1"/>
    <col min="7172" max="7172" width="4.85546875" style="9" customWidth="1"/>
    <col min="7173" max="7173" width="9" style="9" bestFit="1" customWidth="1"/>
    <col min="7174" max="7174" width="12.28515625" style="9" bestFit="1" customWidth="1"/>
    <col min="7175" max="7175" width="7.42578125" style="9" bestFit="1" customWidth="1"/>
    <col min="7176" max="7176" width="11.7109375" style="9" customWidth="1"/>
    <col min="7177" max="7177" width="7.42578125" style="9" bestFit="1" customWidth="1"/>
    <col min="7178" max="7178" width="10.7109375" style="9" bestFit="1" customWidth="1"/>
    <col min="7179" max="7179" width="7.42578125" style="9" bestFit="1" customWidth="1"/>
    <col min="7180" max="7180" width="10.7109375" style="9" bestFit="1" customWidth="1"/>
    <col min="7181" max="7181" width="7.42578125" style="9" bestFit="1" customWidth="1"/>
    <col min="7182" max="7182" width="12.28515625" style="9" bestFit="1" customWidth="1"/>
    <col min="7183" max="7186" width="9.140625" style="9"/>
    <col min="7187" max="7187" width="15" style="9" bestFit="1" customWidth="1"/>
    <col min="7188" max="7424" width="9.140625" style="9"/>
    <col min="7425" max="7425" width="3.7109375" style="9" customWidth="1"/>
    <col min="7426" max="7426" width="25" style="9" customWidth="1"/>
    <col min="7427" max="7427" width="5.42578125" style="9" bestFit="1" customWidth="1"/>
    <col min="7428" max="7428" width="4.85546875" style="9" customWidth="1"/>
    <col min="7429" max="7429" width="9" style="9" bestFit="1" customWidth="1"/>
    <col min="7430" max="7430" width="12.28515625" style="9" bestFit="1" customWidth="1"/>
    <col min="7431" max="7431" width="7.42578125" style="9" bestFit="1" customWidth="1"/>
    <col min="7432" max="7432" width="11.7109375" style="9" customWidth="1"/>
    <col min="7433" max="7433" width="7.42578125" style="9" bestFit="1" customWidth="1"/>
    <col min="7434" max="7434" width="10.7109375" style="9" bestFit="1" customWidth="1"/>
    <col min="7435" max="7435" width="7.42578125" style="9" bestFit="1" customWidth="1"/>
    <col min="7436" max="7436" width="10.7109375" style="9" bestFit="1" customWidth="1"/>
    <col min="7437" max="7437" width="7.42578125" style="9" bestFit="1" customWidth="1"/>
    <col min="7438" max="7438" width="12.28515625" style="9" bestFit="1" customWidth="1"/>
    <col min="7439" max="7442" width="9.140625" style="9"/>
    <col min="7443" max="7443" width="15" style="9" bestFit="1" customWidth="1"/>
    <col min="7444" max="7680" width="9.140625" style="9"/>
    <col min="7681" max="7681" width="3.7109375" style="9" customWidth="1"/>
    <col min="7682" max="7682" width="25" style="9" customWidth="1"/>
    <col min="7683" max="7683" width="5.42578125" style="9" bestFit="1" customWidth="1"/>
    <col min="7684" max="7684" width="4.85546875" style="9" customWidth="1"/>
    <col min="7685" max="7685" width="9" style="9" bestFit="1" customWidth="1"/>
    <col min="7686" max="7686" width="12.28515625" style="9" bestFit="1" customWidth="1"/>
    <col min="7687" max="7687" width="7.42578125" style="9" bestFit="1" customWidth="1"/>
    <col min="7688" max="7688" width="11.7109375" style="9" customWidth="1"/>
    <col min="7689" max="7689" width="7.42578125" style="9" bestFit="1" customWidth="1"/>
    <col min="7690" max="7690" width="10.7109375" style="9" bestFit="1" customWidth="1"/>
    <col min="7691" max="7691" width="7.42578125" style="9" bestFit="1" customWidth="1"/>
    <col min="7692" max="7692" width="10.7109375" style="9" bestFit="1" customWidth="1"/>
    <col min="7693" max="7693" width="7.42578125" style="9" bestFit="1" customWidth="1"/>
    <col min="7694" max="7694" width="12.28515625" style="9" bestFit="1" customWidth="1"/>
    <col min="7695" max="7698" width="9.140625" style="9"/>
    <col min="7699" max="7699" width="15" style="9" bestFit="1" customWidth="1"/>
    <col min="7700" max="7936" width="9.140625" style="9"/>
    <col min="7937" max="7937" width="3.7109375" style="9" customWidth="1"/>
    <col min="7938" max="7938" width="25" style="9" customWidth="1"/>
    <col min="7939" max="7939" width="5.42578125" style="9" bestFit="1" customWidth="1"/>
    <col min="7940" max="7940" width="4.85546875" style="9" customWidth="1"/>
    <col min="7941" max="7941" width="9" style="9" bestFit="1" customWidth="1"/>
    <col min="7942" max="7942" width="12.28515625" style="9" bestFit="1" customWidth="1"/>
    <col min="7943" max="7943" width="7.42578125" style="9" bestFit="1" customWidth="1"/>
    <col min="7944" max="7944" width="11.7109375" style="9" customWidth="1"/>
    <col min="7945" max="7945" width="7.42578125" style="9" bestFit="1" customWidth="1"/>
    <col min="7946" max="7946" width="10.7109375" style="9" bestFit="1" customWidth="1"/>
    <col min="7947" max="7947" width="7.42578125" style="9" bestFit="1" customWidth="1"/>
    <col min="7948" max="7948" width="10.7109375" style="9" bestFit="1" customWidth="1"/>
    <col min="7949" max="7949" width="7.42578125" style="9" bestFit="1" customWidth="1"/>
    <col min="7950" max="7950" width="12.28515625" style="9" bestFit="1" customWidth="1"/>
    <col min="7951" max="7954" width="9.140625" style="9"/>
    <col min="7955" max="7955" width="15" style="9" bestFit="1" customWidth="1"/>
    <col min="7956" max="8192" width="9.140625" style="9"/>
    <col min="8193" max="8193" width="3.7109375" style="9" customWidth="1"/>
    <col min="8194" max="8194" width="25" style="9" customWidth="1"/>
    <col min="8195" max="8195" width="5.42578125" style="9" bestFit="1" customWidth="1"/>
    <col min="8196" max="8196" width="4.85546875" style="9" customWidth="1"/>
    <col min="8197" max="8197" width="9" style="9" bestFit="1" customWidth="1"/>
    <col min="8198" max="8198" width="12.28515625" style="9" bestFit="1" customWidth="1"/>
    <col min="8199" max="8199" width="7.42578125" style="9" bestFit="1" customWidth="1"/>
    <col min="8200" max="8200" width="11.7109375" style="9" customWidth="1"/>
    <col min="8201" max="8201" width="7.42578125" style="9" bestFit="1" customWidth="1"/>
    <col min="8202" max="8202" width="10.7109375" style="9" bestFit="1" customWidth="1"/>
    <col min="8203" max="8203" width="7.42578125" style="9" bestFit="1" customWidth="1"/>
    <col min="8204" max="8204" width="10.7109375" style="9" bestFit="1" customWidth="1"/>
    <col min="8205" max="8205" width="7.42578125" style="9" bestFit="1" customWidth="1"/>
    <col min="8206" max="8206" width="12.28515625" style="9" bestFit="1" customWidth="1"/>
    <col min="8207" max="8210" width="9.140625" style="9"/>
    <col min="8211" max="8211" width="15" style="9" bestFit="1" customWidth="1"/>
    <col min="8212" max="8448" width="9.140625" style="9"/>
    <col min="8449" max="8449" width="3.7109375" style="9" customWidth="1"/>
    <col min="8450" max="8450" width="25" style="9" customWidth="1"/>
    <col min="8451" max="8451" width="5.42578125" style="9" bestFit="1" customWidth="1"/>
    <col min="8452" max="8452" width="4.85546875" style="9" customWidth="1"/>
    <col min="8453" max="8453" width="9" style="9" bestFit="1" customWidth="1"/>
    <col min="8454" max="8454" width="12.28515625" style="9" bestFit="1" customWidth="1"/>
    <col min="8455" max="8455" width="7.42578125" style="9" bestFit="1" customWidth="1"/>
    <col min="8456" max="8456" width="11.7109375" style="9" customWidth="1"/>
    <col min="8457" max="8457" width="7.42578125" style="9" bestFit="1" customWidth="1"/>
    <col min="8458" max="8458" width="10.7109375" style="9" bestFit="1" customWidth="1"/>
    <col min="8459" max="8459" width="7.42578125" style="9" bestFit="1" customWidth="1"/>
    <col min="8460" max="8460" width="10.7109375" style="9" bestFit="1" customWidth="1"/>
    <col min="8461" max="8461" width="7.42578125" style="9" bestFit="1" customWidth="1"/>
    <col min="8462" max="8462" width="12.28515625" style="9" bestFit="1" customWidth="1"/>
    <col min="8463" max="8466" width="9.140625" style="9"/>
    <col min="8467" max="8467" width="15" style="9" bestFit="1" customWidth="1"/>
    <col min="8468" max="8704" width="9.140625" style="9"/>
    <col min="8705" max="8705" width="3.7109375" style="9" customWidth="1"/>
    <col min="8706" max="8706" width="25" style="9" customWidth="1"/>
    <col min="8707" max="8707" width="5.42578125" style="9" bestFit="1" customWidth="1"/>
    <col min="8708" max="8708" width="4.85546875" style="9" customWidth="1"/>
    <col min="8709" max="8709" width="9" style="9" bestFit="1" customWidth="1"/>
    <col min="8710" max="8710" width="12.28515625" style="9" bestFit="1" customWidth="1"/>
    <col min="8711" max="8711" width="7.42578125" style="9" bestFit="1" customWidth="1"/>
    <col min="8712" max="8712" width="11.7109375" style="9" customWidth="1"/>
    <col min="8713" max="8713" width="7.42578125" style="9" bestFit="1" customWidth="1"/>
    <col min="8714" max="8714" width="10.7109375" style="9" bestFit="1" customWidth="1"/>
    <col min="8715" max="8715" width="7.42578125" style="9" bestFit="1" customWidth="1"/>
    <col min="8716" max="8716" width="10.7109375" style="9" bestFit="1" customWidth="1"/>
    <col min="8717" max="8717" width="7.42578125" style="9" bestFit="1" customWidth="1"/>
    <col min="8718" max="8718" width="12.28515625" style="9" bestFit="1" customWidth="1"/>
    <col min="8719" max="8722" width="9.140625" style="9"/>
    <col min="8723" max="8723" width="15" style="9" bestFit="1" customWidth="1"/>
    <col min="8724" max="8960" width="9.140625" style="9"/>
    <col min="8961" max="8961" width="3.7109375" style="9" customWidth="1"/>
    <col min="8962" max="8962" width="25" style="9" customWidth="1"/>
    <col min="8963" max="8963" width="5.42578125" style="9" bestFit="1" customWidth="1"/>
    <col min="8964" max="8964" width="4.85546875" style="9" customWidth="1"/>
    <col min="8965" max="8965" width="9" style="9" bestFit="1" customWidth="1"/>
    <col min="8966" max="8966" width="12.28515625" style="9" bestFit="1" customWidth="1"/>
    <col min="8967" max="8967" width="7.42578125" style="9" bestFit="1" customWidth="1"/>
    <col min="8968" max="8968" width="11.7109375" style="9" customWidth="1"/>
    <col min="8969" max="8969" width="7.42578125" style="9" bestFit="1" customWidth="1"/>
    <col min="8970" max="8970" width="10.7109375" style="9" bestFit="1" customWidth="1"/>
    <col min="8971" max="8971" width="7.42578125" style="9" bestFit="1" customWidth="1"/>
    <col min="8972" max="8972" width="10.7109375" style="9" bestFit="1" customWidth="1"/>
    <col min="8973" max="8973" width="7.42578125" style="9" bestFit="1" customWidth="1"/>
    <col min="8974" max="8974" width="12.28515625" style="9" bestFit="1" customWidth="1"/>
    <col min="8975" max="8978" width="9.140625" style="9"/>
    <col min="8979" max="8979" width="15" style="9" bestFit="1" customWidth="1"/>
    <col min="8980" max="9216" width="9.140625" style="9"/>
    <col min="9217" max="9217" width="3.7109375" style="9" customWidth="1"/>
    <col min="9218" max="9218" width="25" style="9" customWidth="1"/>
    <col min="9219" max="9219" width="5.42578125" style="9" bestFit="1" customWidth="1"/>
    <col min="9220" max="9220" width="4.85546875" style="9" customWidth="1"/>
    <col min="9221" max="9221" width="9" style="9" bestFit="1" customWidth="1"/>
    <col min="9222" max="9222" width="12.28515625" style="9" bestFit="1" customWidth="1"/>
    <col min="9223" max="9223" width="7.42578125" style="9" bestFit="1" customWidth="1"/>
    <col min="9224" max="9224" width="11.7109375" style="9" customWidth="1"/>
    <col min="9225" max="9225" width="7.42578125" style="9" bestFit="1" customWidth="1"/>
    <col min="9226" max="9226" width="10.7109375" style="9" bestFit="1" customWidth="1"/>
    <col min="9227" max="9227" width="7.42578125" style="9" bestFit="1" customWidth="1"/>
    <col min="9228" max="9228" width="10.7109375" style="9" bestFit="1" customWidth="1"/>
    <col min="9229" max="9229" width="7.42578125" style="9" bestFit="1" customWidth="1"/>
    <col min="9230" max="9230" width="12.28515625" style="9" bestFit="1" customWidth="1"/>
    <col min="9231" max="9234" width="9.140625" style="9"/>
    <col min="9235" max="9235" width="15" style="9" bestFit="1" customWidth="1"/>
    <col min="9236" max="9472" width="9.140625" style="9"/>
    <col min="9473" max="9473" width="3.7109375" style="9" customWidth="1"/>
    <col min="9474" max="9474" width="25" style="9" customWidth="1"/>
    <col min="9475" max="9475" width="5.42578125" style="9" bestFit="1" customWidth="1"/>
    <col min="9476" max="9476" width="4.85546875" style="9" customWidth="1"/>
    <col min="9477" max="9477" width="9" style="9" bestFit="1" customWidth="1"/>
    <col min="9478" max="9478" width="12.28515625" style="9" bestFit="1" customWidth="1"/>
    <col min="9479" max="9479" width="7.42578125" style="9" bestFit="1" customWidth="1"/>
    <col min="9480" max="9480" width="11.7109375" style="9" customWidth="1"/>
    <col min="9481" max="9481" width="7.42578125" style="9" bestFit="1" customWidth="1"/>
    <col min="9482" max="9482" width="10.7109375" style="9" bestFit="1" customWidth="1"/>
    <col min="9483" max="9483" width="7.42578125" style="9" bestFit="1" customWidth="1"/>
    <col min="9484" max="9484" width="10.7109375" style="9" bestFit="1" customWidth="1"/>
    <col min="9485" max="9485" width="7.42578125" style="9" bestFit="1" customWidth="1"/>
    <col min="9486" max="9486" width="12.28515625" style="9" bestFit="1" customWidth="1"/>
    <col min="9487" max="9490" width="9.140625" style="9"/>
    <col min="9491" max="9491" width="15" style="9" bestFit="1" customWidth="1"/>
    <col min="9492" max="9728" width="9.140625" style="9"/>
    <col min="9729" max="9729" width="3.7109375" style="9" customWidth="1"/>
    <col min="9730" max="9730" width="25" style="9" customWidth="1"/>
    <col min="9731" max="9731" width="5.42578125" style="9" bestFit="1" customWidth="1"/>
    <col min="9732" max="9732" width="4.85546875" style="9" customWidth="1"/>
    <col min="9733" max="9733" width="9" style="9" bestFit="1" customWidth="1"/>
    <col min="9734" max="9734" width="12.28515625" style="9" bestFit="1" customWidth="1"/>
    <col min="9735" max="9735" width="7.42578125" style="9" bestFit="1" customWidth="1"/>
    <col min="9736" max="9736" width="11.7109375" style="9" customWidth="1"/>
    <col min="9737" max="9737" width="7.42578125" style="9" bestFit="1" customWidth="1"/>
    <col min="9738" max="9738" width="10.7109375" style="9" bestFit="1" customWidth="1"/>
    <col min="9739" max="9739" width="7.42578125" style="9" bestFit="1" customWidth="1"/>
    <col min="9740" max="9740" width="10.7109375" style="9" bestFit="1" customWidth="1"/>
    <col min="9741" max="9741" width="7.42578125" style="9" bestFit="1" customWidth="1"/>
    <col min="9742" max="9742" width="12.28515625" style="9" bestFit="1" customWidth="1"/>
    <col min="9743" max="9746" width="9.140625" style="9"/>
    <col min="9747" max="9747" width="15" style="9" bestFit="1" customWidth="1"/>
    <col min="9748" max="9984" width="9.140625" style="9"/>
    <col min="9985" max="9985" width="3.7109375" style="9" customWidth="1"/>
    <col min="9986" max="9986" width="25" style="9" customWidth="1"/>
    <col min="9987" max="9987" width="5.42578125" style="9" bestFit="1" customWidth="1"/>
    <col min="9988" max="9988" width="4.85546875" style="9" customWidth="1"/>
    <col min="9989" max="9989" width="9" style="9" bestFit="1" customWidth="1"/>
    <col min="9990" max="9990" width="12.28515625" style="9" bestFit="1" customWidth="1"/>
    <col min="9991" max="9991" width="7.42578125" style="9" bestFit="1" customWidth="1"/>
    <col min="9992" max="9992" width="11.7109375" style="9" customWidth="1"/>
    <col min="9993" max="9993" width="7.42578125" style="9" bestFit="1" customWidth="1"/>
    <col min="9994" max="9994" width="10.7109375" style="9" bestFit="1" customWidth="1"/>
    <col min="9995" max="9995" width="7.42578125" style="9" bestFit="1" customWidth="1"/>
    <col min="9996" max="9996" width="10.7109375" style="9" bestFit="1" customWidth="1"/>
    <col min="9997" max="9997" width="7.42578125" style="9" bestFit="1" customWidth="1"/>
    <col min="9998" max="9998" width="12.28515625" style="9" bestFit="1" customWidth="1"/>
    <col min="9999" max="10002" width="9.140625" style="9"/>
    <col min="10003" max="10003" width="15" style="9" bestFit="1" customWidth="1"/>
    <col min="10004" max="10240" width="9.140625" style="9"/>
    <col min="10241" max="10241" width="3.7109375" style="9" customWidth="1"/>
    <col min="10242" max="10242" width="25" style="9" customWidth="1"/>
    <col min="10243" max="10243" width="5.42578125" style="9" bestFit="1" customWidth="1"/>
    <col min="10244" max="10244" width="4.85546875" style="9" customWidth="1"/>
    <col min="10245" max="10245" width="9" style="9" bestFit="1" customWidth="1"/>
    <col min="10246" max="10246" width="12.28515625" style="9" bestFit="1" customWidth="1"/>
    <col min="10247" max="10247" width="7.42578125" style="9" bestFit="1" customWidth="1"/>
    <col min="10248" max="10248" width="11.7109375" style="9" customWidth="1"/>
    <col min="10249" max="10249" width="7.42578125" style="9" bestFit="1" customWidth="1"/>
    <col min="10250" max="10250" width="10.7109375" style="9" bestFit="1" customWidth="1"/>
    <col min="10251" max="10251" width="7.42578125" style="9" bestFit="1" customWidth="1"/>
    <col min="10252" max="10252" width="10.7109375" style="9" bestFit="1" customWidth="1"/>
    <col min="10253" max="10253" width="7.42578125" style="9" bestFit="1" customWidth="1"/>
    <col min="10254" max="10254" width="12.28515625" style="9" bestFit="1" customWidth="1"/>
    <col min="10255" max="10258" width="9.140625" style="9"/>
    <col min="10259" max="10259" width="15" style="9" bestFit="1" customWidth="1"/>
    <col min="10260" max="10496" width="9.140625" style="9"/>
    <col min="10497" max="10497" width="3.7109375" style="9" customWidth="1"/>
    <col min="10498" max="10498" width="25" style="9" customWidth="1"/>
    <col min="10499" max="10499" width="5.42578125" style="9" bestFit="1" customWidth="1"/>
    <col min="10500" max="10500" width="4.85546875" style="9" customWidth="1"/>
    <col min="10501" max="10501" width="9" style="9" bestFit="1" customWidth="1"/>
    <col min="10502" max="10502" width="12.28515625" style="9" bestFit="1" customWidth="1"/>
    <col min="10503" max="10503" width="7.42578125" style="9" bestFit="1" customWidth="1"/>
    <col min="10504" max="10504" width="11.7109375" style="9" customWidth="1"/>
    <col min="10505" max="10505" width="7.42578125" style="9" bestFit="1" customWidth="1"/>
    <col min="10506" max="10506" width="10.7109375" style="9" bestFit="1" customWidth="1"/>
    <col min="10507" max="10507" width="7.42578125" style="9" bestFit="1" customWidth="1"/>
    <col min="10508" max="10508" width="10.7109375" style="9" bestFit="1" customWidth="1"/>
    <col min="10509" max="10509" width="7.42578125" style="9" bestFit="1" customWidth="1"/>
    <col min="10510" max="10510" width="12.28515625" style="9" bestFit="1" customWidth="1"/>
    <col min="10511" max="10514" width="9.140625" style="9"/>
    <col min="10515" max="10515" width="15" style="9" bestFit="1" customWidth="1"/>
    <col min="10516" max="10752" width="9.140625" style="9"/>
    <col min="10753" max="10753" width="3.7109375" style="9" customWidth="1"/>
    <col min="10754" max="10754" width="25" style="9" customWidth="1"/>
    <col min="10755" max="10755" width="5.42578125" style="9" bestFit="1" customWidth="1"/>
    <col min="10756" max="10756" width="4.85546875" style="9" customWidth="1"/>
    <col min="10757" max="10757" width="9" style="9" bestFit="1" customWidth="1"/>
    <col min="10758" max="10758" width="12.28515625" style="9" bestFit="1" customWidth="1"/>
    <col min="10759" max="10759" width="7.42578125" style="9" bestFit="1" customWidth="1"/>
    <col min="10760" max="10760" width="11.7109375" style="9" customWidth="1"/>
    <col min="10761" max="10761" width="7.42578125" style="9" bestFit="1" customWidth="1"/>
    <col min="10762" max="10762" width="10.7109375" style="9" bestFit="1" customWidth="1"/>
    <col min="10763" max="10763" width="7.42578125" style="9" bestFit="1" customWidth="1"/>
    <col min="10764" max="10764" width="10.7109375" style="9" bestFit="1" customWidth="1"/>
    <col min="10765" max="10765" width="7.42578125" style="9" bestFit="1" customWidth="1"/>
    <col min="10766" max="10766" width="12.28515625" style="9" bestFit="1" customWidth="1"/>
    <col min="10767" max="10770" width="9.140625" style="9"/>
    <col min="10771" max="10771" width="15" style="9" bestFit="1" customWidth="1"/>
    <col min="10772" max="11008" width="9.140625" style="9"/>
    <col min="11009" max="11009" width="3.7109375" style="9" customWidth="1"/>
    <col min="11010" max="11010" width="25" style="9" customWidth="1"/>
    <col min="11011" max="11011" width="5.42578125" style="9" bestFit="1" customWidth="1"/>
    <col min="11012" max="11012" width="4.85546875" style="9" customWidth="1"/>
    <col min="11013" max="11013" width="9" style="9" bestFit="1" customWidth="1"/>
    <col min="11014" max="11014" width="12.28515625" style="9" bestFit="1" customWidth="1"/>
    <col min="11015" max="11015" width="7.42578125" style="9" bestFit="1" customWidth="1"/>
    <col min="11016" max="11016" width="11.7109375" style="9" customWidth="1"/>
    <col min="11017" max="11017" width="7.42578125" style="9" bestFit="1" customWidth="1"/>
    <col min="11018" max="11018" width="10.7109375" style="9" bestFit="1" customWidth="1"/>
    <col min="11019" max="11019" width="7.42578125" style="9" bestFit="1" customWidth="1"/>
    <col min="11020" max="11020" width="10.7109375" style="9" bestFit="1" customWidth="1"/>
    <col min="11021" max="11021" width="7.42578125" style="9" bestFit="1" customWidth="1"/>
    <col min="11022" max="11022" width="12.28515625" style="9" bestFit="1" customWidth="1"/>
    <col min="11023" max="11026" width="9.140625" style="9"/>
    <col min="11027" max="11027" width="15" style="9" bestFit="1" customWidth="1"/>
    <col min="11028" max="11264" width="9.140625" style="9"/>
    <col min="11265" max="11265" width="3.7109375" style="9" customWidth="1"/>
    <col min="11266" max="11266" width="25" style="9" customWidth="1"/>
    <col min="11267" max="11267" width="5.42578125" style="9" bestFit="1" customWidth="1"/>
    <col min="11268" max="11268" width="4.85546875" style="9" customWidth="1"/>
    <col min="11269" max="11269" width="9" style="9" bestFit="1" customWidth="1"/>
    <col min="11270" max="11270" width="12.28515625" style="9" bestFit="1" customWidth="1"/>
    <col min="11271" max="11271" width="7.42578125" style="9" bestFit="1" customWidth="1"/>
    <col min="11272" max="11272" width="11.7109375" style="9" customWidth="1"/>
    <col min="11273" max="11273" width="7.42578125" style="9" bestFit="1" customWidth="1"/>
    <col min="11274" max="11274" width="10.7109375" style="9" bestFit="1" customWidth="1"/>
    <col min="11275" max="11275" width="7.42578125" style="9" bestFit="1" customWidth="1"/>
    <col min="11276" max="11276" width="10.7109375" style="9" bestFit="1" customWidth="1"/>
    <col min="11277" max="11277" width="7.42578125" style="9" bestFit="1" customWidth="1"/>
    <col min="11278" max="11278" width="12.28515625" style="9" bestFit="1" customWidth="1"/>
    <col min="11279" max="11282" width="9.140625" style="9"/>
    <col min="11283" max="11283" width="15" style="9" bestFit="1" customWidth="1"/>
    <col min="11284" max="11520" width="9.140625" style="9"/>
    <col min="11521" max="11521" width="3.7109375" style="9" customWidth="1"/>
    <col min="11522" max="11522" width="25" style="9" customWidth="1"/>
    <col min="11523" max="11523" width="5.42578125" style="9" bestFit="1" customWidth="1"/>
    <col min="11524" max="11524" width="4.85546875" style="9" customWidth="1"/>
    <col min="11525" max="11525" width="9" style="9" bestFit="1" customWidth="1"/>
    <col min="11526" max="11526" width="12.28515625" style="9" bestFit="1" customWidth="1"/>
    <col min="11527" max="11527" width="7.42578125" style="9" bestFit="1" customWidth="1"/>
    <col min="11528" max="11528" width="11.7109375" style="9" customWidth="1"/>
    <col min="11529" max="11529" width="7.42578125" style="9" bestFit="1" customWidth="1"/>
    <col min="11530" max="11530" width="10.7109375" style="9" bestFit="1" customWidth="1"/>
    <col min="11531" max="11531" width="7.42578125" style="9" bestFit="1" customWidth="1"/>
    <col min="11532" max="11532" width="10.7109375" style="9" bestFit="1" customWidth="1"/>
    <col min="11533" max="11533" width="7.42578125" style="9" bestFit="1" customWidth="1"/>
    <col min="11534" max="11534" width="12.28515625" style="9" bestFit="1" customWidth="1"/>
    <col min="11535" max="11538" width="9.140625" style="9"/>
    <col min="11539" max="11539" width="15" style="9" bestFit="1" customWidth="1"/>
    <col min="11540" max="11776" width="9.140625" style="9"/>
    <col min="11777" max="11777" width="3.7109375" style="9" customWidth="1"/>
    <col min="11778" max="11778" width="25" style="9" customWidth="1"/>
    <col min="11779" max="11779" width="5.42578125" style="9" bestFit="1" customWidth="1"/>
    <col min="11780" max="11780" width="4.85546875" style="9" customWidth="1"/>
    <col min="11781" max="11781" width="9" style="9" bestFit="1" customWidth="1"/>
    <col min="11782" max="11782" width="12.28515625" style="9" bestFit="1" customWidth="1"/>
    <col min="11783" max="11783" width="7.42578125" style="9" bestFit="1" customWidth="1"/>
    <col min="11784" max="11784" width="11.7109375" style="9" customWidth="1"/>
    <col min="11785" max="11785" width="7.42578125" style="9" bestFit="1" customWidth="1"/>
    <col min="11786" max="11786" width="10.7109375" style="9" bestFit="1" customWidth="1"/>
    <col min="11787" max="11787" width="7.42578125" style="9" bestFit="1" customWidth="1"/>
    <col min="11788" max="11788" width="10.7109375" style="9" bestFit="1" customWidth="1"/>
    <col min="11789" max="11789" width="7.42578125" style="9" bestFit="1" customWidth="1"/>
    <col min="11790" max="11790" width="12.28515625" style="9" bestFit="1" customWidth="1"/>
    <col min="11791" max="11794" width="9.140625" style="9"/>
    <col min="11795" max="11795" width="15" style="9" bestFit="1" customWidth="1"/>
    <col min="11796" max="12032" width="9.140625" style="9"/>
    <col min="12033" max="12033" width="3.7109375" style="9" customWidth="1"/>
    <col min="12034" max="12034" width="25" style="9" customWidth="1"/>
    <col min="12035" max="12035" width="5.42578125" style="9" bestFit="1" customWidth="1"/>
    <col min="12036" max="12036" width="4.85546875" style="9" customWidth="1"/>
    <col min="12037" max="12037" width="9" style="9" bestFit="1" customWidth="1"/>
    <col min="12038" max="12038" width="12.28515625" style="9" bestFit="1" customWidth="1"/>
    <col min="12039" max="12039" width="7.42578125" style="9" bestFit="1" customWidth="1"/>
    <col min="12040" max="12040" width="11.7109375" style="9" customWidth="1"/>
    <col min="12041" max="12041" width="7.42578125" style="9" bestFit="1" customWidth="1"/>
    <col min="12042" max="12042" width="10.7109375" style="9" bestFit="1" customWidth="1"/>
    <col min="12043" max="12043" width="7.42578125" style="9" bestFit="1" customWidth="1"/>
    <col min="12044" max="12044" width="10.7109375" style="9" bestFit="1" customWidth="1"/>
    <col min="12045" max="12045" width="7.42578125" style="9" bestFit="1" customWidth="1"/>
    <col min="12046" max="12046" width="12.28515625" style="9" bestFit="1" customWidth="1"/>
    <col min="12047" max="12050" width="9.140625" style="9"/>
    <col min="12051" max="12051" width="15" style="9" bestFit="1" customWidth="1"/>
    <col min="12052" max="12288" width="9.140625" style="9"/>
    <col min="12289" max="12289" width="3.7109375" style="9" customWidth="1"/>
    <col min="12290" max="12290" width="25" style="9" customWidth="1"/>
    <col min="12291" max="12291" width="5.42578125" style="9" bestFit="1" customWidth="1"/>
    <col min="12292" max="12292" width="4.85546875" style="9" customWidth="1"/>
    <col min="12293" max="12293" width="9" style="9" bestFit="1" customWidth="1"/>
    <col min="12294" max="12294" width="12.28515625" style="9" bestFit="1" customWidth="1"/>
    <col min="12295" max="12295" width="7.42578125" style="9" bestFit="1" customWidth="1"/>
    <col min="12296" max="12296" width="11.7109375" style="9" customWidth="1"/>
    <col min="12297" max="12297" width="7.42578125" style="9" bestFit="1" customWidth="1"/>
    <col min="12298" max="12298" width="10.7109375" style="9" bestFit="1" customWidth="1"/>
    <col min="12299" max="12299" width="7.42578125" style="9" bestFit="1" customWidth="1"/>
    <col min="12300" max="12300" width="10.7109375" style="9" bestFit="1" customWidth="1"/>
    <col min="12301" max="12301" width="7.42578125" style="9" bestFit="1" customWidth="1"/>
    <col min="12302" max="12302" width="12.28515625" style="9" bestFit="1" customWidth="1"/>
    <col min="12303" max="12306" width="9.140625" style="9"/>
    <col min="12307" max="12307" width="15" style="9" bestFit="1" customWidth="1"/>
    <col min="12308" max="12544" width="9.140625" style="9"/>
    <col min="12545" max="12545" width="3.7109375" style="9" customWidth="1"/>
    <col min="12546" max="12546" width="25" style="9" customWidth="1"/>
    <col min="12547" max="12547" width="5.42578125" style="9" bestFit="1" customWidth="1"/>
    <col min="12548" max="12548" width="4.85546875" style="9" customWidth="1"/>
    <col min="12549" max="12549" width="9" style="9" bestFit="1" customWidth="1"/>
    <col min="12550" max="12550" width="12.28515625" style="9" bestFit="1" customWidth="1"/>
    <col min="12551" max="12551" width="7.42578125" style="9" bestFit="1" customWidth="1"/>
    <col min="12552" max="12552" width="11.7109375" style="9" customWidth="1"/>
    <col min="12553" max="12553" width="7.42578125" style="9" bestFit="1" customWidth="1"/>
    <col min="12554" max="12554" width="10.7109375" style="9" bestFit="1" customWidth="1"/>
    <col min="12555" max="12555" width="7.42578125" style="9" bestFit="1" customWidth="1"/>
    <col min="12556" max="12556" width="10.7109375" style="9" bestFit="1" customWidth="1"/>
    <col min="12557" max="12557" width="7.42578125" style="9" bestFit="1" customWidth="1"/>
    <col min="12558" max="12558" width="12.28515625" style="9" bestFit="1" customWidth="1"/>
    <col min="12559" max="12562" width="9.140625" style="9"/>
    <col min="12563" max="12563" width="15" style="9" bestFit="1" customWidth="1"/>
    <col min="12564" max="12800" width="9.140625" style="9"/>
    <col min="12801" max="12801" width="3.7109375" style="9" customWidth="1"/>
    <col min="12802" max="12802" width="25" style="9" customWidth="1"/>
    <col min="12803" max="12803" width="5.42578125" style="9" bestFit="1" customWidth="1"/>
    <col min="12804" max="12804" width="4.85546875" style="9" customWidth="1"/>
    <col min="12805" max="12805" width="9" style="9" bestFit="1" customWidth="1"/>
    <col min="12806" max="12806" width="12.28515625" style="9" bestFit="1" customWidth="1"/>
    <col min="12807" max="12807" width="7.42578125" style="9" bestFit="1" customWidth="1"/>
    <col min="12808" max="12808" width="11.7109375" style="9" customWidth="1"/>
    <col min="12809" max="12809" width="7.42578125" style="9" bestFit="1" customWidth="1"/>
    <col min="12810" max="12810" width="10.7109375" style="9" bestFit="1" customWidth="1"/>
    <col min="12811" max="12811" width="7.42578125" style="9" bestFit="1" customWidth="1"/>
    <col min="12812" max="12812" width="10.7109375" style="9" bestFit="1" customWidth="1"/>
    <col min="12813" max="12813" width="7.42578125" style="9" bestFit="1" customWidth="1"/>
    <col min="12814" max="12814" width="12.28515625" style="9" bestFit="1" customWidth="1"/>
    <col min="12815" max="12818" width="9.140625" style="9"/>
    <col min="12819" max="12819" width="15" style="9" bestFit="1" customWidth="1"/>
    <col min="12820" max="13056" width="9.140625" style="9"/>
    <col min="13057" max="13057" width="3.7109375" style="9" customWidth="1"/>
    <col min="13058" max="13058" width="25" style="9" customWidth="1"/>
    <col min="13059" max="13059" width="5.42578125" style="9" bestFit="1" customWidth="1"/>
    <col min="13060" max="13060" width="4.85546875" style="9" customWidth="1"/>
    <col min="13061" max="13061" width="9" style="9" bestFit="1" customWidth="1"/>
    <col min="13062" max="13062" width="12.28515625" style="9" bestFit="1" customWidth="1"/>
    <col min="13063" max="13063" width="7.42578125" style="9" bestFit="1" customWidth="1"/>
    <col min="13064" max="13064" width="11.7109375" style="9" customWidth="1"/>
    <col min="13065" max="13065" width="7.42578125" style="9" bestFit="1" customWidth="1"/>
    <col min="13066" max="13066" width="10.7109375" style="9" bestFit="1" customWidth="1"/>
    <col min="13067" max="13067" width="7.42578125" style="9" bestFit="1" customWidth="1"/>
    <col min="13068" max="13068" width="10.7109375" style="9" bestFit="1" customWidth="1"/>
    <col min="13069" max="13069" width="7.42578125" style="9" bestFit="1" customWidth="1"/>
    <col min="13070" max="13070" width="12.28515625" style="9" bestFit="1" customWidth="1"/>
    <col min="13071" max="13074" width="9.140625" style="9"/>
    <col min="13075" max="13075" width="15" style="9" bestFit="1" customWidth="1"/>
    <col min="13076" max="13312" width="9.140625" style="9"/>
    <col min="13313" max="13313" width="3.7109375" style="9" customWidth="1"/>
    <col min="13314" max="13314" width="25" style="9" customWidth="1"/>
    <col min="13315" max="13315" width="5.42578125" style="9" bestFit="1" customWidth="1"/>
    <col min="13316" max="13316" width="4.85546875" style="9" customWidth="1"/>
    <col min="13317" max="13317" width="9" style="9" bestFit="1" customWidth="1"/>
    <col min="13318" max="13318" width="12.28515625" style="9" bestFit="1" customWidth="1"/>
    <col min="13319" max="13319" width="7.42578125" style="9" bestFit="1" customWidth="1"/>
    <col min="13320" max="13320" width="11.7109375" style="9" customWidth="1"/>
    <col min="13321" max="13321" width="7.42578125" style="9" bestFit="1" customWidth="1"/>
    <col min="13322" max="13322" width="10.7109375" style="9" bestFit="1" customWidth="1"/>
    <col min="13323" max="13323" width="7.42578125" style="9" bestFit="1" customWidth="1"/>
    <col min="13324" max="13324" width="10.7109375" style="9" bestFit="1" customWidth="1"/>
    <col min="13325" max="13325" width="7.42578125" style="9" bestFit="1" customWidth="1"/>
    <col min="13326" max="13326" width="12.28515625" style="9" bestFit="1" customWidth="1"/>
    <col min="13327" max="13330" width="9.140625" style="9"/>
    <col min="13331" max="13331" width="15" style="9" bestFit="1" customWidth="1"/>
    <col min="13332" max="13568" width="9.140625" style="9"/>
    <col min="13569" max="13569" width="3.7109375" style="9" customWidth="1"/>
    <col min="13570" max="13570" width="25" style="9" customWidth="1"/>
    <col min="13571" max="13571" width="5.42578125" style="9" bestFit="1" customWidth="1"/>
    <col min="13572" max="13572" width="4.85546875" style="9" customWidth="1"/>
    <col min="13573" max="13573" width="9" style="9" bestFit="1" customWidth="1"/>
    <col min="13574" max="13574" width="12.28515625" style="9" bestFit="1" customWidth="1"/>
    <col min="13575" max="13575" width="7.42578125" style="9" bestFit="1" customWidth="1"/>
    <col min="13576" max="13576" width="11.7109375" style="9" customWidth="1"/>
    <col min="13577" max="13577" width="7.42578125" style="9" bestFit="1" customWidth="1"/>
    <col min="13578" max="13578" width="10.7109375" style="9" bestFit="1" customWidth="1"/>
    <col min="13579" max="13579" width="7.42578125" style="9" bestFit="1" customWidth="1"/>
    <col min="13580" max="13580" width="10.7109375" style="9" bestFit="1" customWidth="1"/>
    <col min="13581" max="13581" width="7.42578125" style="9" bestFit="1" customWidth="1"/>
    <col min="13582" max="13582" width="12.28515625" style="9" bestFit="1" customWidth="1"/>
    <col min="13583" max="13586" width="9.140625" style="9"/>
    <col min="13587" max="13587" width="15" style="9" bestFit="1" customWidth="1"/>
    <col min="13588" max="13824" width="9.140625" style="9"/>
    <col min="13825" max="13825" width="3.7109375" style="9" customWidth="1"/>
    <col min="13826" max="13826" width="25" style="9" customWidth="1"/>
    <col min="13827" max="13827" width="5.42578125" style="9" bestFit="1" customWidth="1"/>
    <col min="13828" max="13828" width="4.85546875" style="9" customWidth="1"/>
    <col min="13829" max="13829" width="9" style="9" bestFit="1" customWidth="1"/>
    <col min="13830" max="13830" width="12.28515625" style="9" bestFit="1" customWidth="1"/>
    <col min="13831" max="13831" width="7.42578125" style="9" bestFit="1" customWidth="1"/>
    <col min="13832" max="13832" width="11.7109375" style="9" customWidth="1"/>
    <col min="13833" max="13833" width="7.42578125" style="9" bestFit="1" customWidth="1"/>
    <col min="13834" max="13834" width="10.7109375" style="9" bestFit="1" customWidth="1"/>
    <col min="13835" max="13835" width="7.42578125" style="9" bestFit="1" customWidth="1"/>
    <col min="13836" max="13836" width="10.7109375" style="9" bestFit="1" customWidth="1"/>
    <col min="13837" max="13837" width="7.42578125" style="9" bestFit="1" customWidth="1"/>
    <col min="13838" max="13838" width="12.28515625" style="9" bestFit="1" customWidth="1"/>
    <col min="13839" max="13842" width="9.140625" style="9"/>
    <col min="13843" max="13843" width="15" style="9" bestFit="1" customWidth="1"/>
    <col min="13844" max="14080" width="9.140625" style="9"/>
    <col min="14081" max="14081" width="3.7109375" style="9" customWidth="1"/>
    <col min="14082" max="14082" width="25" style="9" customWidth="1"/>
    <col min="14083" max="14083" width="5.42578125" style="9" bestFit="1" customWidth="1"/>
    <col min="14084" max="14084" width="4.85546875" style="9" customWidth="1"/>
    <col min="14085" max="14085" width="9" style="9" bestFit="1" customWidth="1"/>
    <col min="14086" max="14086" width="12.28515625" style="9" bestFit="1" customWidth="1"/>
    <col min="14087" max="14087" width="7.42578125" style="9" bestFit="1" customWidth="1"/>
    <col min="14088" max="14088" width="11.7109375" style="9" customWidth="1"/>
    <col min="14089" max="14089" width="7.42578125" style="9" bestFit="1" customWidth="1"/>
    <col min="14090" max="14090" width="10.7109375" style="9" bestFit="1" customWidth="1"/>
    <col min="14091" max="14091" width="7.42578125" style="9" bestFit="1" customWidth="1"/>
    <col min="14092" max="14092" width="10.7109375" style="9" bestFit="1" customWidth="1"/>
    <col min="14093" max="14093" width="7.42578125" style="9" bestFit="1" customWidth="1"/>
    <col min="14094" max="14094" width="12.28515625" style="9" bestFit="1" customWidth="1"/>
    <col min="14095" max="14098" width="9.140625" style="9"/>
    <col min="14099" max="14099" width="15" style="9" bestFit="1" customWidth="1"/>
    <col min="14100" max="14336" width="9.140625" style="9"/>
    <col min="14337" max="14337" width="3.7109375" style="9" customWidth="1"/>
    <col min="14338" max="14338" width="25" style="9" customWidth="1"/>
    <col min="14339" max="14339" width="5.42578125" style="9" bestFit="1" customWidth="1"/>
    <col min="14340" max="14340" width="4.85546875" style="9" customWidth="1"/>
    <col min="14341" max="14341" width="9" style="9" bestFit="1" customWidth="1"/>
    <col min="14342" max="14342" width="12.28515625" style="9" bestFit="1" customWidth="1"/>
    <col min="14343" max="14343" width="7.42578125" style="9" bestFit="1" customWidth="1"/>
    <col min="14344" max="14344" width="11.7109375" style="9" customWidth="1"/>
    <col min="14345" max="14345" width="7.42578125" style="9" bestFit="1" customWidth="1"/>
    <col min="14346" max="14346" width="10.7109375" style="9" bestFit="1" customWidth="1"/>
    <col min="14347" max="14347" width="7.42578125" style="9" bestFit="1" customWidth="1"/>
    <col min="14348" max="14348" width="10.7109375" style="9" bestFit="1" customWidth="1"/>
    <col min="14349" max="14349" width="7.42578125" style="9" bestFit="1" customWidth="1"/>
    <col min="14350" max="14350" width="12.28515625" style="9" bestFit="1" customWidth="1"/>
    <col min="14351" max="14354" width="9.140625" style="9"/>
    <col min="14355" max="14355" width="15" style="9" bestFit="1" customWidth="1"/>
    <col min="14356" max="14592" width="9.140625" style="9"/>
    <col min="14593" max="14593" width="3.7109375" style="9" customWidth="1"/>
    <col min="14594" max="14594" width="25" style="9" customWidth="1"/>
    <col min="14595" max="14595" width="5.42578125" style="9" bestFit="1" customWidth="1"/>
    <col min="14596" max="14596" width="4.85546875" style="9" customWidth="1"/>
    <col min="14597" max="14597" width="9" style="9" bestFit="1" customWidth="1"/>
    <col min="14598" max="14598" width="12.28515625" style="9" bestFit="1" customWidth="1"/>
    <col min="14599" max="14599" width="7.42578125" style="9" bestFit="1" customWidth="1"/>
    <col min="14600" max="14600" width="11.7109375" style="9" customWidth="1"/>
    <col min="14601" max="14601" width="7.42578125" style="9" bestFit="1" customWidth="1"/>
    <col min="14602" max="14602" width="10.7109375" style="9" bestFit="1" customWidth="1"/>
    <col min="14603" max="14603" width="7.42578125" style="9" bestFit="1" customWidth="1"/>
    <col min="14604" max="14604" width="10.7109375" style="9" bestFit="1" customWidth="1"/>
    <col min="14605" max="14605" width="7.42578125" style="9" bestFit="1" customWidth="1"/>
    <col min="14606" max="14606" width="12.28515625" style="9" bestFit="1" customWidth="1"/>
    <col min="14607" max="14610" width="9.140625" style="9"/>
    <col min="14611" max="14611" width="15" style="9" bestFit="1" customWidth="1"/>
    <col min="14612" max="14848" width="9.140625" style="9"/>
    <col min="14849" max="14849" width="3.7109375" style="9" customWidth="1"/>
    <col min="14850" max="14850" width="25" style="9" customWidth="1"/>
    <col min="14851" max="14851" width="5.42578125" style="9" bestFit="1" customWidth="1"/>
    <col min="14852" max="14852" width="4.85546875" style="9" customWidth="1"/>
    <col min="14853" max="14853" width="9" style="9" bestFit="1" customWidth="1"/>
    <col min="14854" max="14854" width="12.28515625" style="9" bestFit="1" customWidth="1"/>
    <col min="14855" max="14855" width="7.42578125" style="9" bestFit="1" customWidth="1"/>
    <col min="14856" max="14856" width="11.7109375" style="9" customWidth="1"/>
    <col min="14857" max="14857" width="7.42578125" style="9" bestFit="1" customWidth="1"/>
    <col min="14858" max="14858" width="10.7109375" style="9" bestFit="1" customWidth="1"/>
    <col min="14859" max="14859" width="7.42578125" style="9" bestFit="1" customWidth="1"/>
    <col min="14860" max="14860" width="10.7109375" style="9" bestFit="1" customWidth="1"/>
    <col min="14861" max="14861" width="7.42578125" style="9" bestFit="1" customWidth="1"/>
    <col min="14862" max="14862" width="12.28515625" style="9" bestFit="1" customWidth="1"/>
    <col min="14863" max="14866" width="9.140625" style="9"/>
    <col min="14867" max="14867" width="15" style="9" bestFit="1" customWidth="1"/>
    <col min="14868" max="15104" width="9.140625" style="9"/>
    <col min="15105" max="15105" width="3.7109375" style="9" customWidth="1"/>
    <col min="15106" max="15106" width="25" style="9" customWidth="1"/>
    <col min="15107" max="15107" width="5.42578125" style="9" bestFit="1" customWidth="1"/>
    <col min="15108" max="15108" width="4.85546875" style="9" customWidth="1"/>
    <col min="15109" max="15109" width="9" style="9" bestFit="1" customWidth="1"/>
    <col min="15110" max="15110" width="12.28515625" style="9" bestFit="1" customWidth="1"/>
    <col min="15111" max="15111" width="7.42578125" style="9" bestFit="1" customWidth="1"/>
    <col min="15112" max="15112" width="11.7109375" style="9" customWidth="1"/>
    <col min="15113" max="15113" width="7.42578125" style="9" bestFit="1" customWidth="1"/>
    <col min="15114" max="15114" width="10.7109375" style="9" bestFit="1" customWidth="1"/>
    <col min="15115" max="15115" width="7.42578125" style="9" bestFit="1" customWidth="1"/>
    <col min="15116" max="15116" width="10.7109375" style="9" bestFit="1" customWidth="1"/>
    <col min="15117" max="15117" width="7.42578125" style="9" bestFit="1" customWidth="1"/>
    <col min="15118" max="15118" width="12.28515625" style="9" bestFit="1" customWidth="1"/>
    <col min="15119" max="15122" width="9.140625" style="9"/>
    <col min="15123" max="15123" width="15" style="9" bestFit="1" customWidth="1"/>
    <col min="15124" max="15360" width="9.140625" style="9"/>
    <col min="15361" max="15361" width="3.7109375" style="9" customWidth="1"/>
    <col min="15362" max="15362" width="25" style="9" customWidth="1"/>
    <col min="15363" max="15363" width="5.42578125" style="9" bestFit="1" customWidth="1"/>
    <col min="15364" max="15364" width="4.85546875" style="9" customWidth="1"/>
    <col min="15365" max="15365" width="9" style="9" bestFit="1" customWidth="1"/>
    <col min="15366" max="15366" width="12.28515625" style="9" bestFit="1" customWidth="1"/>
    <col min="15367" max="15367" width="7.42578125" style="9" bestFit="1" customWidth="1"/>
    <col min="15368" max="15368" width="11.7109375" style="9" customWidth="1"/>
    <col min="15369" max="15369" width="7.42578125" style="9" bestFit="1" customWidth="1"/>
    <col min="15370" max="15370" width="10.7109375" style="9" bestFit="1" customWidth="1"/>
    <col min="15371" max="15371" width="7.42578125" style="9" bestFit="1" customWidth="1"/>
    <col min="15372" max="15372" width="10.7109375" style="9" bestFit="1" customWidth="1"/>
    <col min="15373" max="15373" width="7.42578125" style="9" bestFit="1" customWidth="1"/>
    <col min="15374" max="15374" width="12.28515625" style="9" bestFit="1" customWidth="1"/>
    <col min="15375" max="15378" width="9.140625" style="9"/>
    <col min="15379" max="15379" width="15" style="9" bestFit="1" customWidth="1"/>
    <col min="15380" max="15616" width="9.140625" style="9"/>
    <col min="15617" max="15617" width="3.7109375" style="9" customWidth="1"/>
    <col min="15618" max="15618" width="25" style="9" customWidth="1"/>
    <col min="15619" max="15619" width="5.42578125" style="9" bestFit="1" customWidth="1"/>
    <col min="15620" max="15620" width="4.85546875" style="9" customWidth="1"/>
    <col min="15621" max="15621" width="9" style="9" bestFit="1" customWidth="1"/>
    <col min="15622" max="15622" width="12.28515625" style="9" bestFit="1" customWidth="1"/>
    <col min="15623" max="15623" width="7.42578125" style="9" bestFit="1" customWidth="1"/>
    <col min="15624" max="15624" width="11.7109375" style="9" customWidth="1"/>
    <col min="15625" max="15625" width="7.42578125" style="9" bestFit="1" customWidth="1"/>
    <col min="15626" max="15626" width="10.7109375" style="9" bestFit="1" customWidth="1"/>
    <col min="15627" max="15627" width="7.42578125" style="9" bestFit="1" customWidth="1"/>
    <col min="15628" max="15628" width="10.7109375" style="9" bestFit="1" customWidth="1"/>
    <col min="15629" max="15629" width="7.42578125" style="9" bestFit="1" customWidth="1"/>
    <col min="15630" max="15630" width="12.28515625" style="9" bestFit="1" customWidth="1"/>
    <col min="15631" max="15634" width="9.140625" style="9"/>
    <col min="15635" max="15635" width="15" style="9" bestFit="1" customWidth="1"/>
    <col min="15636" max="15872" width="9.140625" style="9"/>
    <col min="15873" max="15873" width="3.7109375" style="9" customWidth="1"/>
    <col min="15874" max="15874" width="25" style="9" customWidth="1"/>
    <col min="15875" max="15875" width="5.42578125" style="9" bestFit="1" customWidth="1"/>
    <col min="15876" max="15876" width="4.85546875" style="9" customWidth="1"/>
    <col min="15877" max="15877" width="9" style="9" bestFit="1" customWidth="1"/>
    <col min="15878" max="15878" width="12.28515625" style="9" bestFit="1" customWidth="1"/>
    <col min="15879" max="15879" width="7.42578125" style="9" bestFit="1" customWidth="1"/>
    <col min="15880" max="15880" width="11.7109375" style="9" customWidth="1"/>
    <col min="15881" max="15881" width="7.42578125" style="9" bestFit="1" customWidth="1"/>
    <col min="15882" max="15882" width="10.7109375" style="9" bestFit="1" customWidth="1"/>
    <col min="15883" max="15883" width="7.42578125" style="9" bestFit="1" customWidth="1"/>
    <col min="15884" max="15884" width="10.7109375" style="9" bestFit="1" customWidth="1"/>
    <col min="15885" max="15885" width="7.42578125" style="9" bestFit="1" customWidth="1"/>
    <col min="15886" max="15886" width="12.28515625" style="9" bestFit="1" customWidth="1"/>
    <col min="15887" max="15890" width="9.140625" style="9"/>
    <col min="15891" max="15891" width="15" style="9" bestFit="1" customWidth="1"/>
    <col min="15892" max="16128" width="9.140625" style="9"/>
    <col min="16129" max="16129" width="3.7109375" style="9" customWidth="1"/>
    <col min="16130" max="16130" width="25" style="9" customWidth="1"/>
    <col min="16131" max="16131" width="5.42578125" style="9" bestFit="1" customWidth="1"/>
    <col min="16132" max="16132" width="4.85546875" style="9" customWidth="1"/>
    <col min="16133" max="16133" width="9" style="9" bestFit="1" customWidth="1"/>
    <col min="16134" max="16134" width="12.28515625" style="9" bestFit="1" customWidth="1"/>
    <col min="16135" max="16135" width="7.42578125" style="9" bestFit="1" customWidth="1"/>
    <col min="16136" max="16136" width="11.7109375" style="9" customWidth="1"/>
    <col min="16137" max="16137" width="7.42578125" style="9" bestFit="1" customWidth="1"/>
    <col min="16138" max="16138" width="10.7109375" style="9" bestFit="1" customWidth="1"/>
    <col min="16139" max="16139" width="7.42578125" style="9" bestFit="1" customWidth="1"/>
    <col min="16140" max="16140" width="10.7109375" style="9" bestFit="1" customWidth="1"/>
    <col min="16141" max="16141" width="7.42578125" style="9" bestFit="1" customWidth="1"/>
    <col min="16142" max="16142" width="12.28515625" style="9" bestFit="1" customWidth="1"/>
    <col min="16143" max="16146" width="9.140625" style="9"/>
    <col min="16147" max="16147" width="15" style="9" bestFit="1" customWidth="1"/>
    <col min="16148" max="16384" width="9.140625" style="9"/>
  </cols>
  <sheetData>
    <row r="1" spans="1:14" ht="39.75" customHeight="1" thickBot="1" x14ac:dyDescent="0.3">
      <c r="A1" s="1" t="s">
        <v>0</v>
      </c>
      <c r="B1" s="2" t="s">
        <v>1</v>
      </c>
      <c r="C1" s="2"/>
      <c r="D1" s="3"/>
      <c r="E1" s="4" t="s">
        <v>2</v>
      </c>
      <c r="F1" s="5"/>
      <c r="G1" s="4" t="s">
        <v>3</v>
      </c>
      <c r="H1" s="5"/>
      <c r="I1" s="6" t="s">
        <v>4</v>
      </c>
      <c r="J1" s="7"/>
      <c r="K1" s="6" t="s">
        <v>5</v>
      </c>
      <c r="L1" s="7"/>
      <c r="M1" s="8" t="s">
        <v>6</v>
      </c>
      <c r="N1" s="5"/>
    </row>
    <row r="2" spans="1:14" ht="24.75" thickBot="1" x14ac:dyDescent="0.3">
      <c r="A2" s="10"/>
      <c r="B2" s="11" t="s">
        <v>7</v>
      </c>
      <c r="C2" s="12" t="s">
        <v>8</v>
      </c>
      <c r="D2" s="13" t="s">
        <v>9</v>
      </c>
      <c r="E2" s="14" t="s">
        <v>10</v>
      </c>
      <c r="F2" s="15" t="s">
        <v>11</v>
      </c>
      <c r="G2" s="14" t="s">
        <v>12</v>
      </c>
      <c r="H2" s="15" t="s">
        <v>11</v>
      </c>
      <c r="I2" s="16" t="s">
        <v>12</v>
      </c>
      <c r="J2" s="17" t="s">
        <v>11</v>
      </c>
      <c r="K2" s="16" t="s">
        <v>12</v>
      </c>
      <c r="L2" s="17" t="s">
        <v>11</v>
      </c>
      <c r="M2" s="18" t="s">
        <v>12</v>
      </c>
      <c r="N2" s="15" t="s">
        <v>11</v>
      </c>
    </row>
    <row r="3" spans="1:14" s="26" customFormat="1" ht="24" x14ac:dyDescent="0.25">
      <c r="A3" s="19">
        <v>1</v>
      </c>
      <c r="B3" s="20" t="s">
        <v>13</v>
      </c>
      <c r="C3" s="21">
        <v>50</v>
      </c>
      <c r="D3" s="22" t="s">
        <v>14</v>
      </c>
      <c r="E3" s="23" t="s">
        <v>15</v>
      </c>
      <c r="F3" s="24">
        <f>19.8*50</f>
        <v>990</v>
      </c>
      <c r="G3" s="23">
        <v>22.8</v>
      </c>
      <c r="H3" s="24">
        <f>(C3)*(G3)</f>
        <v>1140</v>
      </c>
      <c r="I3" s="23">
        <v>22.9</v>
      </c>
      <c r="J3" s="24">
        <f>(C3)*(I3)</f>
        <v>1145</v>
      </c>
      <c r="K3" s="23">
        <v>23.6</v>
      </c>
      <c r="L3" s="24">
        <f>(C3)*(K3)</f>
        <v>1180</v>
      </c>
      <c r="M3" s="25">
        <v>24.96</v>
      </c>
      <c r="N3" s="24">
        <f>(C3)*(M3)</f>
        <v>1248</v>
      </c>
    </row>
    <row r="4" spans="1:14" s="26" customFormat="1" ht="12.75" customHeight="1" x14ac:dyDescent="0.25">
      <c r="A4" s="27"/>
      <c r="B4" s="28" t="s">
        <v>16</v>
      </c>
      <c r="C4" s="29"/>
      <c r="D4" s="30"/>
      <c r="E4" s="31" t="s">
        <v>17</v>
      </c>
      <c r="F4" s="32"/>
      <c r="G4" s="31" t="s">
        <v>18</v>
      </c>
      <c r="H4" s="32"/>
      <c r="I4" s="31" t="s">
        <v>19</v>
      </c>
      <c r="J4" s="32"/>
      <c r="K4" s="31" t="s">
        <v>20</v>
      </c>
      <c r="L4" s="32"/>
      <c r="M4" s="33" t="s">
        <v>21</v>
      </c>
      <c r="N4" s="32"/>
    </row>
    <row r="5" spans="1:14" s="26" customFormat="1" ht="13.5" customHeight="1" thickBot="1" x14ac:dyDescent="0.3">
      <c r="A5" s="34"/>
      <c r="B5" s="35" t="s">
        <v>22</v>
      </c>
      <c r="C5" s="36"/>
      <c r="D5" s="37"/>
      <c r="E5" s="38" t="s">
        <v>23</v>
      </c>
      <c r="F5" s="39"/>
      <c r="G5" s="40" t="s">
        <v>24</v>
      </c>
      <c r="H5" s="41"/>
      <c r="I5" s="42" t="s">
        <v>25</v>
      </c>
      <c r="J5" s="43"/>
      <c r="K5" s="42" t="s">
        <v>26</v>
      </c>
      <c r="L5" s="43"/>
      <c r="M5" s="44" t="s">
        <v>27</v>
      </c>
      <c r="N5" s="43"/>
    </row>
    <row r="6" spans="1:14" s="26" customFormat="1" ht="24" x14ac:dyDescent="0.25">
      <c r="A6" s="19">
        <v>2</v>
      </c>
      <c r="B6" s="20" t="s">
        <v>28</v>
      </c>
      <c r="C6" s="21">
        <v>525</v>
      </c>
      <c r="D6" s="22" t="s">
        <v>14</v>
      </c>
      <c r="E6" s="23">
        <v>19.8</v>
      </c>
      <c r="F6" s="24">
        <f>(C6)*(E6)</f>
        <v>10395</v>
      </c>
      <c r="G6" s="23">
        <v>22.8</v>
      </c>
      <c r="H6" s="24">
        <f>(C6)*(G6)</f>
        <v>11970</v>
      </c>
      <c r="I6" s="23">
        <v>22.9</v>
      </c>
      <c r="J6" s="24">
        <f>(C6)*(I6)</f>
        <v>12022.5</v>
      </c>
      <c r="K6" s="23">
        <v>23.6</v>
      </c>
      <c r="L6" s="24">
        <f>(C6)*(K6)</f>
        <v>12390</v>
      </c>
      <c r="M6" s="25">
        <v>24.96</v>
      </c>
      <c r="N6" s="24">
        <f>(C6)*(M6)</f>
        <v>13104</v>
      </c>
    </row>
    <row r="7" spans="1:14" s="26" customFormat="1" ht="12.75" customHeight="1" x14ac:dyDescent="0.25">
      <c r="A7" s="27"/>
      <c r="B7" s="28" t="s">
        <v>16</v>
      </c>
      <c r="C7" s="29"/>
      <c r="D7" s="30"/>
      <c r="E7" s="31" t="s">
        <v>17</v>
      </c>
      <c r="F7" s="32"/>
      <c r="G7" s="31" t="s">
        <v>29</v>
      </c>
      <c r="H7" s="32"/>
      <c r="I7" s="31"/>
      <c r="J7" s="32"/>
      <c r="K7" s="31" t="s">
        <v>20</v>
      </c>
      <c r="L7" s="32"/>
      <c r="M7" s="33" t="s">
        <v>21</v>
      </c>
      <c r="N7" s="32"/>
    </row>
    <row r="8" spans="1:14" s="26" customFormat="1" ht="13.5" customHeight="1" thickBot="1" x14ac:dyDescent="0.3">
      <c r="A8" s="34"/>
      <c r="B8" s="35" t="s">
        <v>22</v>
      </c>
      <c r="C8" s="36"/>
      <c r="D8" s="37"/>
      <c r="E8" s="38" t="s">
        <v>30</v>
      </c>
      <c r="F8" s="39"/>
      <c r="G8" s="40" t="s">
        <v>24</v>
      </c>
      <c r="H8" s="41"/>
      <c r="I8" s="42"/>
      <c r="J8" s="43"/>
      <c r="K8" s="42" t="s">
        <v>26</v>
      </c>
      <c r="L8" s="43"/>
      <c r="M8" s="45" t="s">
        <v>27</v>
      </c>
      <c r="N8" s="41"/>
    </row>
    <row r="9" spans="1:14" s="26" customFormat="1" ht="24" x14ac:dyDescent="0.25">
      <c r="A9" s="19">
        <v>3</v>
      </c>
      <c r="B9" s="20" t="s">
        <v>31</v>
      </c>
      <c r="C9" s="21">
        <v>850</v>
      </c>
      <c r="D9" s="22" t="s">
        <v>14</v>
      </c>
      <c r="E9" s="23">
        <v>22.8</v>
      </c>
      <c r="F9" s="24">
        <f>(C9)*(E9)</f>
        <v>19380</v>
      </c>
      <c r="G9" s="23">
        <v>22.8</v>
      </c>
      <c r="H9" s="24">
        <f>(C9)*(G9)</f>
        <v>19380</v>
      </c>
      <c r="I9" s="23">
        <v>22.9</v>
      </c>
      <c r="J9" s="24">
        <f>(C9)*(I9)</f>
        <v>19465</v>
      </c>
      <c r="K9" s="23">
        <v>23.6</v>
      </c>
      <c r="L9" s="24">
        <f>(C9)*(K9)</f>
        <v>20060</v>
      </c>
      <c r="M9" s="25">
        <v>24.96</v>
      </c>
      <c r="N9" s="24">
        <f>(C9)*(M9)</f>
        <v>21216</v>
      </c>
    </row>
    <row r="10" spans="1:14" s="26" customFormat="1" ht="12.75" customHeight="1" x14ac:dyDescent="0.25">
      <c r="A10" s="27"/>
      <c r="B10" s="28" t="s">
        <v>16</v>
      </c>
      <c r="C10" s="29"/>
      <c r="D10" s="30"/>
      <c r="E10" s="31" t="s">
        <v>17</v>
      </c>
      <c r="F10" s="32"/>
      <c r="G10" s="31" t="s">
        <v>29</v>
      </c>
      <c r="H10" s="32"/>
      <c r="I10" s="31"/>
      <c r="J10" s="32"/>
      <c r="K10" s="31" t="s">
        <v>20</v>
      </c>
      <c r="L10" s="32"/>
      <c r="M10" s="33" t="s">
        <v>21</v>
      </c>
      <c r="N10" s="32"/>
    </row>
    <row r="11" spans="1:14" s="26" customFormat="1" ht="13.5" customHeight="1" thickBot="1" x14ac:dyDescent="0.3">
      <c r="A11" s="34"/>
      <c r="B11" s="35" t="s">
        <v>22</v>
      </c>
      <c r="C11" s="36"/>
      <c r="D11" s="37"/>
      <c r="E11" s="38" t="s">
        <v>32</v>
      </c>
      <c r="F11" s="39"/>
      <c r="G11" s="40" t="s">
        <v>24</v>
      </c>
      <c r="H11" s="41"/>
      <c r="I11" s="42"/>
      <c r="J11" s="43"/>
      <c r="K11" s="42" t="s">
        <v>26</v>
      </c>
      <c r="L11" s="43"/>
      <c r="M11" s="45" t="s">
        <v>27</v>
      </c>
      <c r="N11" s="41"/>
    </row>
    <row r="12" spans="1:14" s="26" customFormat="1" ht="24" x14ac:dyDescent="0.25">
      <c r="A12" s="19">
        <v>4</v>
      </c>
      <c r="B12" s="20" t="s">
        <v>33</v>
      </c>
      <c r="C12" s="46">
        <v>1150</v>
      </c>
      <c r="D12" s="22" t="s">
        <v>14</v>
      </c>
      <c r="E12" s="23">
        <v>36.479999999999997</v>
      </c>
      <c r="F12" s="24">
        <f>(C12)*(E12)</f>
        <v>41952</v>
      </c>
      <c r="G12" s="23">
        <v>44.64</v>
      </c>
      <c r="H12" s="24">
        <f>(C12)*(G12)</f>
        <v>51336</v>
      </c>
      <c r="I12" s="23">
        <v>37.18</v>
      </c>
      <c r="J12" s="24">
        <f>(C12)*(I12)</f>
        <v>42757</v>
      </c>
      <c r="K12" s="23">
        <v>37.299999999999997</v>
      </c>
      <c r="L12" s="24">
        <f>(C12)*(K12)</f>
        <v>42895</v>
      </c>
      <c r="M12" s="25">
        <v>42.9</v>
      </c>
      <c r="N12" s="24">
        <f>(C12)*(M12)</f>
        <v>49335</v>
      </c>
    </row>
    <row r="13" spans="1:14" s="26" customFormat="1" ht="12.75" customHeight="1" x14ac:dyDescent="0.25">
      <c r="A13" s="27"/>
      <c r="B13" s="28" t="s">
        <v>16</v>
      </c>
      <c r="C13" s="29"/>
      <c r="D13" s="30"/>
      <c r="E13" s="31" t="s">
        <v>17</v>
      </c>
      <c r="F13" s="32"/>
      <c r="G13" s="31" t="s">
        <v>29</v>
      </c>
      <c r="H13" s="32"/>
      <c r="I13" s="31"/>
      <c r="J13" s="32"/>
      <c r="K13" s="31" t="s">
        <v>34</v>
      </c>
      <c r="L13" s="32"/>
      <c r="M13" s="33" t="s">
        <v>21</v>
      </c>
      <c r="N13" s="32"/>
    </row>
    <row r="14" spans="1:14" s="26" customFormat="1" ht="13.5" customHeight="1" thickBot="1" x14ac:dyDescent="0.3">
      <c r="A14" s="34"/>
      <c r="B14" s="35" t="s">
        <v>22</v>
      </c>
      <c r="C14" s="36"/>
      <c r="D14" s="37"/>
      <c r="E14" s="38" t="s">
        <v>35</v>
      </c>
      <c r="F14" s="39"/>
      <c r="G14" s="40" t="s">
        <v>24</v>
      </c>
      <c r="H14" s="41"/>
      <c r="I14" s="42"/>
      <c r="J14" s="43"/>
      <c r="K14" s="42" t="s">
        <v>36</v>
      </c>
      <c r="L14" s="43"/>
      <c r="M14" s="45" t="s">
        <v>27</v>
      </c>
      <c r="N14" s="41"/>
    </row>
    <row r="15" spans="1:14" s="26" customFormat="1" ht="24" x14ac:dyDescent="0.25">
      <c r="A15" s="19">
        <v>5</v>
      </c>
      <c r="B15" s="20" t="s">
        <v>37</v>
      </c>
      <c r="C15" s="21">
        <v>700</v>
      </c>
      <c r="D15" s="22" t="s">
        <v>14</v>
      </c>
      <c r="E15" s="23">
        <v>48.6</v>
      </c>
      <c r="F15" s="24">
        <f>(C15)*(E15)</f>
        <v>34020</v>
      </c>
      <c r="G15" s="23">
        <v>70.319999999999993</v>
      </c>
      <c r="H15" s="24">
        <f>(C15)*(G15)</f>
        <v>49223.999999999993</v>
      </c>
      <c r="I15" s="23">
        <v>37.18</v>
      </c>
      <c r="J15" s="24">
        <f>(C15)*(I15)</f>
        <v>26026</v>
      </c>
      <c r="K15" s="23">
        <v>39.1</v>
      </c>
      <c r="L15" s="24">
        <f>(C15)*(K15)</f>
        <v>27370</v>
      </c>
      <c r="M15" s="25">
        <v>42.9</v>
      </c>
      <c r="N15" s="24">
        <f>(C15)*(M15)</f>
        <v>30030</v>
      </c>
    </row>
    <row r="16" spans="1:14" s="26" customFormat="1" ht="12.75" customHeight="1" x14ac:dyDescent="0.25">
      <c r="A16" s="27"/>
      <c r="B16" s="28" t="s">
        <v>16</v>
      </c>
      <c r="C16" s="29"/>
      <c r="D16" s="30"/>
      <c r="E16" s="31" t="s">
        <v>17</v>
      </c>
      <c r="F16" s="32"/>
      <c r="G16" s="31" t="s">
        <v>29</v>
      </c>
      <c r="H16" s="32"/>
      <c r="I16" s="31"/>
      <c r="J16" s="32"/>
      <c r="K16" s="31" t="s">
        <v>34</v>
      </c>
      <c r="L16" s="32"/>
      <c r="M16" s="33" t="s">
        <v>21</v>
      </c>
      <c r="N16" s="32"/>
    </row>
    <row r="17" spans="1:14" s="26" customFormat="1" ht="13.5" customHeight="1" thickBot="1" x14ac:dyDescent="0.3">
      <c r="A17" s="34"/>
      <c r="B17" s="35" t="s">
        <v>22</v>
      </c>
      <c r="C17" s="36"/>
      <c r="D17" s="37"/>
      <c r="E17" s="38" t="s">
        <v>38</v>
      </c>
      <c r="F17" s="39"/>
      <c r="G17" s="40" t="s">
        <v>24</v>
      </c>
      <c r="H17" s="41"/>
      <c r="I17" s="42"/>
      <c r="J17" s="43"/>
      <c r="K17" s="42" t="s">
        <v>36</v>
      </c>
      <c r="L17" s="43"/>
      <c r="M17" s="45" t="s">
        <v>27</v>
      </c>
      <c r="N17" s="41"/>
    </row>
    <row r="18" spans="1:14" s="26" customFormat="1" ht="24" x14ac:dyDescent="0.25">
      <c r="A18" s="19">
        <v>6</v>
      </c>
      <c r="B18" s="20" t="s">
        <v>39</v>
      </c>
      <c r="C18" s="21">
        <v>250</v>
      </c>
      <c r="D18" s="22" t="s">
        <v>14</v>
      </c>
      <c r="E18" s="23">
        <v>48.6</v>
      </c>
      <c r="F18" s="24">
        <f>(C18)*(E18)</f>
        <v>12150</v>
      </c>
      <c r="G18" s="23">
        <v>70.319999999999993</v>
      </c>
      <c r="H18" s="24">
        <f>(C18)*(G18)</f>
        <v>17580</v>
      </c>
      <c r="I18" s="23">
        <v>38.18</v>
      </c>
      <c r="J18" s="24">
        <f>(C18)*(I18)</f>
        <v>9545</v>
      </c>
      <c r="K18" s="23">
        <v>43.4</v>
      </c>
      <c r="L18" s="24">
        <f>(C18)*(K18)</f>
        <v>10850</v>
      </c>
      <c r="M18" s="25">
        <v>42.9</v>
      </c>
      <c r="N18" s="24">
        <f>(C18)*(M18)</f>
        <v>10725</v>
      </c>
    </row>
    <row r="19" spans="1:14" s="26" customFormat="1" ht="12.75" customHeight="1" x14ac:dyDescent="0.25">
      <c r="A19" s="27"/>
      <c r="B19" s="47" t="s">
        <v>16</v>
      </c>
      <c r="C19" s="29"/>
      <c r="D19" s="30"/>
      <c r="E19" s="31" t="s">
        <v>17</v>
      </c>
      <c r="F19" s="32"/>
      <c r="G19" s="31" t="s">
        <v>29</v>
      </c>
      <c r="H19" s="32"/>
      <c r="I19" s="31"/>
      <c r="J19" s="32"/>
      <c r="K19" s="31" t="s">
        <v>34</v>
      </c>
      <c r="L19" s="32"/>
      <c r="M19" s="33" t="s">
        <v>21</v>
      </c>
      <c r="N19" s="32"/>
    </row>
    <row r="20" spans="1:14" s="26" customFormat="1" ht="13.5" customHeight="1" thickBot="1" x14ac:dyDescent="0.3">
      <c r="A20" s="34"/>
      <c r="B20" s="48" t="s">
        <v>22</v>
      </c>
      <c r="C20" s="36"/>
      <c r="D20" s="37"/>
      <c r="E20" s="38" t="s">
        <v>40</v>
      </c>
      <c r="F20" s="39"/>
      <c r="G20" s="40" t="s">
        <v>24</v>
      </c>
      <c r="H20" s="41"/>
      <c r="I20" s="42"/>
      <c r="J20" s="43"/>
      <c r="K20" s="42" t="s">
        <v>36</v>
      </c>
      <c r="L20" s="43"/>
      <c r="M20" s="45" t="s">
        <v>27</v>
      </c>
      <c r="N20" s="41"/>
    </row>
    <row r="21" spans="1:14" s="26" customFormat="1" ht="24" x14ac:dyDescent="0.25">
      <c r="A21" s="19">
        <v>7</v>
      </c>
      <c r="B21" s="20" t="s">
        <v>41</v>
      </c>
      <c r="C21" s="21">
        <v>50</v>
      </c>
      <c r="D21" s="22" t="s">
        <v>14</v>
      </c>
      <c r="E21" s="23">
        <v>48.6</v>
      </c>
      <c r="F21" s="24">
        <f>(C21)*(E21)</f>
        <v>2430</v>
      </c>
      <c r="G21" s="25">
        <v>70.319999999999993</v>
      </c>
      <c r="H21" s="49">
        <f>(C21)*(G21)</f>
        <v>3515.9999999999995</v>
      </c>
      <c r="I21" s="23">
        <v>38.18</v>
      </c>
      <c r="J21" s="24">
        <f>(C21)*(I21)</f>
        <v>1909</v>
      </c>
      <c r="K21" s="23">
        <v>47.8</v>
      </c>
      <c r="L21" s="24">
        <f>(C21)*(K21)</f>
        <v>2390</v>
      </c>
      <c r="M21" s="23">
        <v>42.9</v>
      </c>
      <c r="N21" s="24">
        <f>(C21)*(M21)</f>
        <v>2145</v>
      </c>
    </row>
    <row r="22" spans="1:14" s="26" customFormat="1" ht="12.75" customHeight="1" x14ac:dyDescent="0.25">
      <c r="A22" s="27"/>
      <c r="B22" s="47" t="s">
        <v>16</v>
      </c>
      <c r="C22" s="29"/>
      <c r="D22" s="30"/>
      <c r="E22" s="31" t="s">
        <v>17</v>
      </c>
      <c r="F22" s="32"/>
      <c r="G22" s="33" t="s">
        <v>29</v>
      </c>
      <c r="H22" s="50"/>
      <c r="I22" s="31"/>
      <c r="J22" s="32"/>
      <c r="K22" s="31" t="s">
        <v>34</v>
      </c>
      <c r="L22" s="32"/>
      <c r="M22" s="31" t="s">
        <v>21</v>
      </c>
      <c r="N22" s="32"/>
    </row>
    <row r="23" spans="1:14" s="26" customFormat="1" ht="13.5" customHeight="1" thickBot="1" x14ac:dyDescent="0.3">
      <c r="A23" s="34"/>
      <c r="B23" s="48" t="s">
        <v>22</v>
      </c>
      <c r="C23" s="36"/>
      <c r="D23" s="37"/>
      <c r="E23" s="38" t="s">
        <v>42</v>
      </c>
      <c r="F23" s="39"/>
      <c r="G23" s="45" t="s">
        <v>24</v>
      </c>
      <c r="H23" s="51"/>
      <c r="I23" s="42"/>
      <c r="J23" s="43"/>
      <c r="K23" s="42" t="s">
        <v>36</v>
      </c>
      <c r="L23" s="43"/>
      <c r="M23" s="42" t="s">
        <v>27</v>
      </c>
      <c r="N23" s="43"/>
    </row>
    <row r="24" spans="1:14" s="26" customFormat="1" ht="24" x14ac:dyDescent="0.25">
      <c r="A24" s="19">
        <v>8</v>
      </c>
      <c r="B24" s="20" t="s">
        <v>43</v>
      </c>
      <c r="C24" s="21">
        <v>50</v>
      </c>
      <c r="D24" s="22" t="s">
        <v>14</v>
      </c>
      <c r="E24" s="23">
        <v>69.75</v>
      </c>
      <c r="F24" s="24">
        <f>(C24)*(E24)</f>
        <v>3487.5</v>
      </c>
      <c r="G24" s="23">
        <v>70.319999999999993</v>
      </c>
      <c r="H24" s="24">
        <f>(C24)*(G24)</f>
        <v>3515.9999999999995</v>
      </c>
      <c r="I24" s="23">
        <v>46.9</v>
      </c>
      <c r="J24" s="24">
        <f>(C24)*(I24)</f>
        <v>2345</v>
      </c>
      <c r="K24" s="23">
        <v>72.2</v>
      </c>
      <c r="L24" s="24">
        <f>(C24)*(K24)</f>
        <v>3610</v>
      </c>
      <c r="M24" s="25">
        <v>58.5</v>
      </c>
      <c r="N24" s="24">
        <f>(C24)*(M24)</f>
        <v>2925</v>
      </c>
    </row>
    <row r="25" spans="1:14" s="26" customFormat="1" ht="12.75" customHeight="1" x14ac:dyDescent="0.25">
      <c r="A25" s="27"/>
      <c r="B25" s="47" t="s">
        <v>16</v>
      </c>
      <c r="C25" s="29"/>
      <c r="D25" s="30"/>
      <c r="E25" s="31" t="s">
        <v>17</v>
      </c>
      <c r="F25" s="32"/>
      <c r="G25" s="31" t="s">
        <v>44</v>
      </c>
      <c r="H25" s="32"/>
      <c r="I25" s="31"/>
      <c r="J25" s="32"/>
      <c r="K25" s="31" t="s">
        <v>34</v>
      </c>
      <c r="L25" s="32"/>
      <c r="M25" s="33" t="s">
        <v>21</v>
      </c>
      <c r="N25" s="32"/>
    </row>
    <row r="26" spans="1:14" s="26" customFormat="1" ht="13.5" customHeight="1" thickBot="1" x14ac:dyDescent="0.3">
      <c r="A26" s="34"/>
      <c r="B26" s="48" t="s">
        <v>22</v>
      </c>
      <c r="C26" s="36"/>
      <c r="D26" s="37"/>
      <c r="E26" s="38" t="s">
        <v>45</v>
      </c>
      <c r="F26" s="39"/>
      <c r="G26" s="40" t="s">
        <v>24</v>
      </c>
      <c r="H26" s="41"/>
      <c r="I26" s="42"/>
      <c r="J26" s="43"/>
      <c r="K26" s="42" t="s">
        <v>36</v>
      </c>
      <c r="L26" s="43"/>
      <c r="M26" s="44" t="s">
        <v>27</v>
      </c>
      <c r="N26" s="43"/>
    </row>
    <row r="27" spans="1:14" s="26" customFormat="1" ht="24" x14ac:dyDescent="0.25">
      <c r="A27" s="19">
        <v>9</v>
      </c>
      <c r="B27" s="20" t="s">
        <v>46</v>
      </c>
      <c r="C27" s="21">
        <v>50</v>
      </c>
      <c r="D27" s="22" t="s">
        <v>14</v>
      </c>
      <c r="E27" s="23">
        <v>74.989999999999995</v>
      </c>
      <c r="F27" s="24">
        <f>(C27)*(E27)</f>
        <v>3749.4999999999995</v>
      </c>
      <c r="G27" s="23">
        <v>75.5</v>
      </c>
      <c r="H27" s="24">
        <f>(C27)*(G27)</f>
        <v>3775</v>
      </c>
      <c r="I27" s="23">
        <v>60.9</v>
      </c>
      <c r="J27" s="24">
        <f>(C27)*(I27)</f>
        <v>3045</v>
      </c>
      <c r="K27" s="23">
        <v>85.75</v>
      </c>
      <c r="L27" s="24">
        <f>(C27)*(K27)</f>
        <v>4287.5</v>
      </c>
      <c r="M27" s="25">
        <v>90.52</v>
      </c>
      <c r="N27" s="24">
        <f>(C27)*(M27)</f>
        <v>4526</v>
      </c>
    </row>
    <row r="28" spans="1:14" s="26" customFormat="1" ht="12.75" customHeight="1" x14ac:dyDescent="0.25">
      <c r="A28" s="27"/>
      <c r="B28" s="47" t="s">
        <v>16</v>
      </c>
      <c r="C28" s="29"/>
      <c r="D28" s="30"/>
      <c r="E28" s="31" t="s">
        <v>17</v>
      </c>
      <c r="F28" s="32"/>
      <c r="G28" s="31" t="s">
        <v>29</v>
      </c>
      <c r="H28" s="32"/>
      <c r="I28" s="31"/>
      <c r="J28" s="32"/>
      <c r="K28" s="31" t="s">
        <v>47</v>
      </c>
      <c r="L28" s="32"/>
      <c r="M28" s="33" t="s">
        <v>21</v>
      </c>
      <c r="N28" s="32"/>
    </row>
    <row r="29" spans="1:14" s="26" customFormat="1" ht="13.5" customHeight="1" thickBot="1" x14ac:dyDescent="0.3">
      <c r="A29" s="34"/>
      <c r="B29" s="48" t="s">
        <v>22</v>
      </c>
      <c r="C29" s="36"/>
      <c r="D29" s="37"/>
      <c r="E29" s="38" t="s">
        <v>48</v>
      </c>
      <c r="F29" s="39"/>
      <c r="G29" s="40" t="s">
        <v>24</v>
      </c>
      <c r="H29" s="41"/>
      <c r="I29" s="42"/>
      <c r="J29" s="43"/>
      <c r="K29" s="40">
        <v>922</v>
      </c>
      <c r="L29" s="41"/>
      <c r="M29" s="44" t="s">
        <v>27</v>
      </c>
      <c r="N29" s="43"/>
    </row>
    <row r="30" spans="1:14" s="26" customFormat="1" ht="24" x14ac:dyDescent="0.25">
      <c r="A30" s="19">
        <v>10</v>
      </c>
      <c r="B30" s="20" t="s">
        <v>49</v>
      </c>
      <c r="C30" s="21">
        <v>50</v>
      </c>
      <c r="D30" s="22" t="s">
        <v>14</v>
      </c>
      <c r="E30" s="23">
        <v>84</v>
      </c>
      <c r="F30" s="24">
        <f>(C30)*(E30)</f>
        <v>4200</v>
      </c>
      <c r="G30" s="23">
        <v>75.5</v>
      </c>
      <c r="H30" s="24">
        <f>(C30)*(G30)</f>
        <v>3775</v>
      </c>
      <c r="I30" s="23">
        <v>60.9</v>
      </c>
      <c r="J30" s="24">
        <f>(C30)*(I30)</f>
        <v>3045</v>
      </c>
      <c r="K30" s="23">
        <v>89.6</v>
      </c>
      <c r="L30" s="24">
        <f>(C30)*(K30)</f>
        <v>4480</v>
      </c>
      <c r="M30" s="25">
        <v>97.96</v>
      </c>
      <c r="N30" s="24">
        <f>(C30)*(M30)</f>
        <v>4898</v>
      </c>
    </row>
    <row r="31" spans="1:14" s="26" customFormat="1" ht="12.75" customHeight="1" x14ac:dyDescent="0.25">
      <c r="A31" s="27"/>
      <c r="B31" s="47" t="s">
        <v>16</v>
      </c>
      <c r="C31" s="29"/>
      <c r="D31" s="30"/>
      <c r="E31" s="31" t="s">
        <v>17</v>
      </c>
      <c r="F31" s="32"/>
      <c r="G31" s="31" t="s">
        <v>29</v>
      </c>
      <c r="H31" s="32"/>
      <c r="I31" s="31"/>
      <c r="J31" s="32"/>
      <c r="K31" s="31" t="s">
        <v>47</v>
      </c>
      <c r="L31" s="32"/>
      <c r="M31" s="33" t="s">
        <v>21</v>
      </c>
      <c r="N31" s="32"/>
    </row>
    <row r="32" spans="1:14" s="26" customFormat="1" ht="13.5" customHeight="1" thickBot="1" x14ac:dyDescent="0.3">
      <c r="A32" s="34"/>
      <c r="B32" s="48" t="s">
        <v>22</v>
      </c>
      <c r="C32" s="36"/>
      <c r="D32" s="37"/>
      <c r="E32" s="38" t="s">
        <v>50</v>
      </c>
      <c r="F32" s="39"/>
      <c r="G32" s="40" t="s">
        <v>24</v>
      </c>
      <c r="H32" s="41"/>
      <c r="I32" s="42"/>
      <c r="J32" s="43"/>
      <c r="K32" s="40">
        <v>922</v>
      </c>
      <c r="L32" s="41"/>
      <c r="M32" s="44" t="s">
        <v>27</v>
      </c>
      <c r="N32" s="43"/>
    </row>
    <row r="33" spans="1:14" s="26" customFormat="1" ht="60" x14ac:dyDescent="0.25">
      <c r="A33" s="19">
        <v>11</v>
      </c>
      <c r="B33" s="20" t="s">
        <v>51</v>
      </c>
      <c r="C33" s="46">
        <v>1000</v>
      </c>
      <c r="D33" s="22" t="s">
        <v>14</v>
      </c>
      <c r="E33" s="23">
        <v>5.55</v>
      </c>
      <c r="F33" s="24">
        <f>(C33)*(E33)</f>
        <v>5550</v>
      </c>
      <c r="G33" s="23">
        <v>5.09</v>
      </c>
      <c r="H33" s="24">
        <f>(C33)*(G33)</f>
        <v>5090</v>
      </c>
      <c r="I33" s="23">
        <v>5.9</v>
      </c>
      <c r="J33" s="24">
        <f>(C33)*(I33)</f>
        <v>5900</v>
      </c>
      <c r="K33" s="23">
        <v>5.95</v>
      </c>
      <c r="L33" s="24">
        <f>(C33)*(K33)</f>
        <v>5950</v>
      </c>
      <c r="M33" s="52">
        <v>4.3499999999999996</v>
      </c>
      <c r="N33" s="53">
        <f>(C33)*(M33)</f>
        <v>4350</v>
      </c>
    </row>
    <row r="34" spans="1:14" s="26" customFormat="1" ht="12.75" customHeight="1" x14ac:dyDescent="0.25">
      <c r="A34" s="27"/>
      <c r="B34" s="47" t="s">
        <v>52</v>
      </c>
      <c r="C34" s="54"/>
      <c r="D34" s="30"/>
      <c r="E34" s="31" t="s">
        <v>53</v>
      </c>
      <c r="F34" s="32"/>
      <c r="G34" s="31" t="s">
        <v>54</v>
      </c>
      <c r="H34" s="32"/>
      <c r="I34" s="31"/>
      <c r="J34" s="32"/>
      <c r="K34" s="31"/>
      <c r="L34" s="32"/>
      <c r="M34" s="55" t="s">
        <v>55</v>
      </c>
      <c r="N34" s="56"/>
    </row>
    <row r="35" spans="1:14" s="26" customFormat="1" ht="12.75" customHeight="1" x14ac:dyDescent="0.25">
      <c r="A35" s="27"/>
      <c r="B35" s="47" t="s">
        <v>16</v>
      </c>
      <c r="C35" s="54"/>
      <c r="D35" s="30"/>
      <c r="E35" s="57" t="s">
        <v>56</v>
      </c>
      <c r="F35" s="58"/>
      <c r="G35" s="59" t="s">
        <v>57</v>
      </c>
      <c r="H35" s="60"/>
      <c r="I35" s="31" t="s">
        <v>4</v>
      </c>
      <c r="J35" s="32"/>
      <c r="K35" s="31" t="s">
        <v>58</v>
      </c>
      <c r="L35" s="32"/>
      <c r="M35" s="55" t="s">
        <v>21</v>
      </c>
      <c r="N35" s="56"/>
    </row>
    <row r="36" spans="1:14" s="26" customFormat="1" ht="13.5" customHeight="1" thickBot="1" x14ac:dyDescent="0.3">
      <c r="A36" s="34"/>
      <c r="B36" s="48" t="s">
        <v>22</v>
      </c>
      <c r="C36" s="61"/>
      <c r="D36" s="37"/>
      <c r="E36" s="38" t="s">
        <v>59</v>
      </c>
      <c r="F36" s="39"/>
      <c r="G36" s="40" t="s">
        <v>60</v>
      </c>
      <c r="H36" s="41"/>
      <c r="I36" s="42" t="s">
        <v>61</v>
      </c>
      <c r="J36" s="43"/>
      <c r="K36" s="42" t="s">
        <v>62</v>
      </c>
      <c r="L36" s="43"/>
      <c r="M36" s="62" t="s">
        <v>63</v>
      </c>
      <c r="N36" s="63"/>
    </row>
    <row r="37" spans="1:14" s="26" customFormat="1" ht="60" x14ac:dyDescent="0.25">
      <c r="A37" s="64">
        <v>12</v>
      </c>
      <c r="B37" s="20" t="s">
        <v>64</v>
      </c>
      <c r="C37" s="46">
        <v>500</v>
      </c>
      <c r="D37" s="22" t="s">
        <v>14</v>
      </c>
      <c r="E37" s="23">
        <v>5.55</v>
      </c>
      <c r="F37" s="24">
        <f>(C37)*(E37)</f>
        <v>2775</v>
      </c>
      <c r="G37" s="23">
        <v>5.09</v>
      </c>
      <c r="H37" s="24">
        <f>(C37)*(G37)</f>
        <v>2545</v>
      </c>
      <c r="I37" s="23">
        <v>4.9000000000000004</v>
      </c>
      <c r="J37" s="24">
        <f>(C37)*(I37)</f>
        <v>2450</v>
      </c>
      <c r="K37" s="23">
        <v>5.95</v>
      </c>
      <c r="L37" s="24">
        <f>(C37)*(K37)</f>
        <v>2975</v>
      </c>
      <c r="M37" s="52">
        <v>4.45</v>
      </c>
      <c r="N37" s="53">
        <f>(C37)*(M37)</f>
        <v>2225</v>
      </c>
    </row>
    <row r="38" spans="1:14" s="26" customFormat="1" x14ac:dyDescent="0.25">
      <c r="A38" s="65"/>
      <c r="B38" s="47" t="s">
        <v>52</v>
      </c>
      <c r="C38" s="54"/>
      <c r="D38" s="30"/>
      <c r="E38" s="31" t="s">
        <v>53</v>
      </c>
      <c r="F38" s="32"/>
      <c r="G38" s="31" t="s">
        <v>54</v>
      </c>
      <c r="H38" s="32"/>
      <c r="I38" s="31"/>
      <c r="J38" s="32"/>
      <c r="K38" s="31"/>
      <c r="L38" s="32"/>
      <c r="M38" s="66" t="s">
        <v>55</v>
      </c>
      <c r="N38" s="67"/>
    </row>
    <row r="39" spans="1:14" s="26" customFormat="1" x14ac:dyDescent="0.25">
      <c r="A39" s="65"/>
      <c r="B39" s="47" t="s">
        <v>16</v>
      </c>
      <c r="C39" s="54"/>
      <c r="D39" s="30"/>
      <c r="E39" s="57" t="s">
        <v>65</v>
      </c>
      <c r="F39" s="58"/>
      <c r="G39" s="59" t="s">
        <v>57</v>
      </c>
      <c r="H39" s="60"/>
      <c r="I39" s="31" t="s">
        <v>4</v>
      </c>
      <c r="J39" s="32"/>
      <c r="K39" s="31" t="s">
        <v>58</v>
      </c>
      <c r="L39" s="32"/>
      <c r="M39" s="66" t="s">
        <v>21</v>
      </c>
      <c r="N39" s="67"/>
    </row>
    <row r="40" spans="1:14" s="26" customFormat="1" ht="12.75" thickBot="1" x14ac:dyDescent="0.3">
      <c r="A40" s="68"/>
      <c r="B40" s="48" t="s">
        <v>22</v>
      </c>
      <c r="C40" s="61"/>
      <c r="D40" s="37"/>
      <c r="E40" s="38" t="s">
        <v>59</v>
      </c>
      <c r="F40" s="39"/>
      <c r="G40" s="40" t="s">
        <v>60</v>
      </c>
      <c r="H40" s="41"/>
      <c r="I40" s="42" t="s">
        <v>66</v>
      </c>
      <c r="J40" s="43"/>
      <c r="K40" s="42" t="s">
        <v>62</v>
      </c>
      <c r="L40" s="43"/>
      <c r="M40" s="62" t="s">
        <v>63</v>
      </c>
      <c r="N40" s="63"/>
    </row>
    <row r="41" spans="1:14" s="26" customFormat="1" ht="60" x14ac:dyDescent="0.25">
      <c r="A41" s="69">
        <v>13</v>
      </c>
      <c r="B41" s="70" t="s">
        <v>67</v>
      </c>
      <c r="C41" s="46">
        <v>1000</v>
      </c>
      <c r="D41" s="22" t="s">
        <v>14</v>
      </c>
      <c r="E41" s="71">
        <v>5.9</v>
      </c>
      <c r="F41" s="53">
        <f>(C41)*(E41)</f>
        <v>5900</v>
      </c>
      <c r="G41" s="23">
        <v>7.87</v>
      </c>
      <c r="H41" s="24">
        <f>(C41)*(G41)</f>
        <v>7870</v>
      </c>
      <c r="I41" s="23">
        <v>6.9</v>
      </c>
      <c r="J41" s="24">
        <f>(C41)*(I41)</f>
        <v>6900</v>
      </c>
      <c r="K41" s="23">
        <v>8.4</v>
      </c>
      <c r="L41" s="24">
        <f>(C41)*(K41)</f>
        <v>8400</v>
      </c>
      <c r="M41" s="25">
        <v>7.02</v>
      </c>
      <c r="N41" s="24">
        <f>(C41)*(M41)</f>
        <v>7020</v>
      </c>
    </row>
    <row r="42" spans="1:14" s="26" customFormat="1" x14ac:dyDescent="0.25">
      <c r="A42" s="72"/>
      <c r="B42" s="28" t="s">
        <v>52</v>
      </c>
      <c r="C42" s="54"/>
      <c r="D42" s="30"/>
      <c r="E42" s="73" t="s">
        <v>53</v>
      </c>
      <c r="F42" s="56"/>
      <c r="G42" s="59" t="s">
        <v>68</v>
      </c>
      <c r="H42" s="60"/>
      <c r="I42" s="31"/>
      <c r="J42" s="32"/>
      <c r="K42" s="31"/>
      <c r="L42" s="32"/>
      <c r="M42" s="74" t="s">
        <v>55</v>
      </c>
      <c r="N42" s="60"/>
    </row>
    <row r="43" spans="1:14" s="26" customFormat="1" x14ac:dyDescent="0.25">
      <c r="A43" s="72"/>
      <c r="B43" s="28" t="s">
        <v>16</v>
      </c>
      <c r="C43" s="54"/>
      <c r="D43" s="30"/>
      <c r="E43" s="75" t="s">
        <v>65</v>
      </c>
      <c r="F43" s="76"/>
      <c r="G43" s="59" t="s">
        <v>57</v>
      </c>
      <c r="H43" s="60"/>
      <c r="I43" s="31" t="s">
        <v>4</v>
      </c>
      <c r="J43" s="32"/>
      <c r="K43" s="31" t="s">
        <v>58</v>
      </c>
      <c r="L43" s="32"/>
      <c r="M43" s="74" t="s">
        <v>21</v>
      </c>
      <c r="N43" s="60"/>
    </row>
    <row r="44" spans="1:14" s="26" customFormat="1" ht="12.75" thickBot="1" x14ac:dyDescent="0.3">
      <c r="A44" s="77"/>
      <c r="B44" s="35" t="s">
        <v>22</v>
      </c>
      <c r="C44" s="61"/>
      <c r="D44" s="37"/>
      <c r="E44" s="78" t="s">
        <v>69</v>
      </c>
      <c r="F44" s="79"/>
      <c r="G44" s="40" t="s">
        <v>69</v>
      </c>
      <c r="H44" s="41"/>
      <c r="I44" s="42" t="s">
        <v>70</v>
      </c>
      <c r="J44" s="43"/>
      <c r="K44" s="42" t="s">
        <v>71</v>
      </c>
      <c r="L44" s="43"/>
      <c r="M44" s="45" t="s">
        <v>72</v>
      </c>
      <c r="N44" s="41"/>
    </row>
    <row r="45" spans="1:14" s="26" customFormat="1" ht="61.5" customHeight="1" x14ac:dyDescent="0.25">
      <c r="A45" s="69">
        <v>14</v>
      </c>
      <c r="B45" s="20" t="s">
        <v>73</v>
      </c>
      <c r="C45" s="21">
        <v>500</v>
      </c>
      <c r="D45" s="22" t="s">
        <v>14</v>
      </c>
      <c r="E45" s="71">
        <v>5.9</v>
      </c>
      <c r="F45" s="53">
        <f>(C45)*(E45)</f>
        <v>2950</v>
      </c>
      <c r="G45" s="23">
        <v>7.87</v>
      </c>
      <c r="H45" s="24">
        <f>(C45)*(G45)</f>
        <v>3935</v>
      </c>
      <c r="I45" s="23">
        <v>5.9</v>
      </c>
      <c r="J45" s="24">
        <f>(C45)*(I45)</f>
        <v>2950</v>
      </c>
      <c r="K45" s="23">
        <v>8.4</v>
      </c>
      <c r="L45" s="24">
        <f>(C45)*(K45)</f>
        <v>4200</v>
      </c>
      <c r="M45" s="25">
        <v>7.02</v>
      </c>
      <c r="N45" s="24">
        <f>(C45)*(M45)</f>
        <v>3510</v>
      </c>
    </row>
    <row r="46" spans="1:14" s="26" customFormat="1" x14ac:dyDescent="0.25">
      <c r="A46" s="72"/>
      <c r="B46" s="47" t="s">
        <v>52</v>
      </c>
      <c r="C46" s="29"/>
      <c r="D46" s="30"/>
      <c r="E46" s="73" t="s">
        <v>53</v>
      </c>
      <c r="F46" s="56"/>
      <c r="G46" s="59" t="s">
        <v>68</v>
      </c>
      <c r="H46" s="60"/>
      <c r="I46" s="31"/>
      <c r="J46" s="32"/>
      <c r="K46" s="31"/>
      <c r="L46" s="32"/>
      <c r="M46" s="74" t="s">
        <v>55</v>
      </c>
      <c r="N46" s="60"/>
    </row>
    <row r="47" spans="1:14" s="26" customFormat="1" x14ac:dyDescent="0.25">
      <c r="A47" s="72"/>
      <c r="B47" s="47" t="s">
        <v>16</v>
      </c>
      <c r="C47" s="29"/>
      <c r="D47" s="30"/>
      <c r="E47" s="75" t="s">
        <v>65</v>
      </c>
      <c r="F47" s="76"/>
      <c r="G47" s="59" t="s">
        <v>57</v>
      </c>
      <c r="H47" s="60"/>
      <c r="I47" s="31" t="s">
        <v>4</v>
      </c>
      <c r="J47" s="32"/>
      <c r="K47" s="31" t="s">
        <v>58</v>
      </c>
      <c r="L47" s="32"/>
      <c r="M47" s="74" t="s">
        <v>21</v>
      </c>
      <c r="N47" s="60"/>
    </row>
    <row r="48" spans="1:14" s="26" customFormat="1" ht="12.75" thickBot="1" x14ac:dyDescent="0.3">
      <c r="A48" s="77"/>
      <c r="B48" s="48" t="s">
        <v>22</v>
      </c>
      <c r="C48" s="36"/>
      <c r="D48" s="37"/>
      <c r="E48" s="78" t="s">
        <v>69</v>
      </c>
      <c r="F48" s="79"/>
      <c r="G48" s="40" t="s">
        <v>69</v>
      </c>
      <c r="H48" s="41"/>
      <c r="I48" s="42" t="s">
        <v>74</v>
      </c>
      <c r="J48" s="43"/>
      <c r="K48" s="42" t="s">
        <v>71</v>
      </c>
      <c r="L48" s="43"/>
      <c r="M48" s="45" t="s">
        <v>72</v>
      </c>
      <c r="N48" s="41"/>
    </row>
    <row r="49" spans="1:14" s="26" customFormat="1" ht="36" x14ac:dyDescent="0.25">
      <c r="A49" s="69">
        <v>15</v>
      </c>
      <c r="B49" s="20" t="s">
        <v>75</v>
      </c>
      <c r="C49" s="21">
        <v>500</v>
      </c>
      <c r="D49" s="22" t="s">
        <v>14</v>
      </c>
      <c r="E49" s="23">
        <v>21.6</v>
      </c>
      <c r="F49" s="24">
        <f>(C49)*(E49)</f>
        <v>10800</v>
      </c>
      <c r="G49" s="71">
        <v>10.76</v>
      </c>
      <c r="H49" s="53">
        <f>(C49)*(G49)</f>
        <v>5380</v>
      </c>
      <c r="I49" s="23">
        <v>11.9</v>
      </c>
      <c r="J49" s="24">
        <f>(C49)*(I49)</f>
        <v>5950</v>
      </c>
      <c r="K49" s="23">
        <v>10.9</v>
      </c>
      <c r="L49" s="24">
        <f>(C49)*(K49)</f>
        <v>5450</v>
      </c>
      <c r="M49" s="25">
        <v>11.38</v>
      </c>
      <c r="N49" s="24">
        <f>(C49)*(M49)</f>
        <v>5690</v>
      </c>
    </row>
    <row r="50" spans="1:14" s="26" customFormat="1" x14ac:dyDescent="0.25">
      <c r="A50" s="72"/>
      <c r="B50" s="47" t="s">
        <v>16</v>
      </c>
      <c r="C50" s="29"/>
      <c r="D50" s="30"/>
      <c r="E50" s="31" t="s">
        <v>65</v>
      </c>
      <c r="F50" s="32"/>
      <c r="G50" s="80" t="s">
        <v>76</v>
      </c>
      <c r="H50" s="67"/>
      <c r="I50" s="31"/>
      <c r="J50" s="32"/>
      <c r="K50" s="31" t="s">
        <v>58</v>
      </c>
      <c r="L50" s="32"/>
      <c r="M50" s="74" t="s">
        <v>21</v>
      </c>
      <c r="N50" s="60"/>
    </row>
    <row r="51" spans="1:14" s="26" customFormat="1" ht="27.75" customHeight="1" thickBot="1" x14ac:dyDescent="0.3">
      <c r="A51" s="77"/>
      <c r="B51" s="81" t="s">
        <v>22</v>
      </c>
      <c r="C51" s="36"/>
      <c r="D51" s="37"/>
      <c r="E51" s="42" t="s">
        <v>77</v>
      </c>
      <c r="F51" s="43"/>
      <c r="G51" s="82" t="s">
        <v>78</v>
      </c>
      <c r="H51" s="63"/>
      <c r="I51" s="42" t="s">
        <v>79</v>
      </c>
      <c r="J51" s="43"/>
      <c r="K51" s="40">
        <v>719</v>
      </c>
      <c r="L51" s="41"/>
      <c r="M51" s="45" t="s">
        <v>80</v>
      </c>
      <c r="N51" s="41"/>
    </row>
    <row r="52" spans="1:14" s="26" customFormat="1" ht="24" x14ac:dyDescent="0.25">
      <c r="A52" s="69">
        <v>16</v>
      </c>
      <c r="B52" s="20" t="s">
        <v>81</v>
      </c>
      <c r="C52" s="21">
        <v>500</v>
      </c>
      <c r="D52" s="22" t="s">
        <v>14</v>
      </c>
      <c r="E52" s="23">
        <v>11.25</v>
      </c>
      <c r="F52" s="24">
        <f>(C52)*(E52)</f>
        <v>5625</v>
      </c>
      <c r="G52" s="71">
        <v>10.76</v>
      </c>
      <c r="H52" s="53">
        <f>(C52)*(G52)</f>
        <v>5380</v>
      </c>
      <c r="I52" s="23">
        <v>11.9</v>
      </c>
      <c r="J52" s="24">
        <f>(C52)*(I52)</f>
        <v>5950</v>
      </c>
      <c r="K52" s="23">
        <v>10.9</v>
      </c>
      <c r="L52" s="24">
        <f>(C52)*(K52)</f>
        <v>5450</v>
      </c>
      <c r="M52" s="25">
        <v>22.17</v>
      </c>
      <c r="N52" s="24">
        <f>(C52)*(M52)</f>
        <v>11085</v>
      </c>
    </row>
    <row r="53" spans="1:14" s="26" customFormat="1" x14ac:dyDescent="0.25">
      <c r="A53" s="72"/>
      <c r="B53" s="47" t="s">
        <v>16</v>
      </c>
      <c r="C53" s="29"/>
      <c r="D53" s="30"/>
      <c r="E53" s="31" t="s">
        <v>65</v>
      </c>
      <c r="F53" s="32"/>
      <c r="G53" s="80" t="s">
        <v>76</v>
      </c>
      <c r="H53" s="67"/>
      <c r="I53" s="31"/>
      <c r="J53" s="32"/>
      <c r="K53" s="31" t="s">
        <v>58</v>
      </c>
      <c r="L53" s="32"/>
      <c r="M53" s="33" t="s">
        <v>82</v>
      </c>
      <c r="N53" s="32"/>
    </row>
    <row r="54" spans="1:14" s="26" customFormat="1" ht="12.75" thickBot="1" x14ac:dyDescent="0.3">
      <c r="A54" s="77"/>
      <c r="B54" s="48" t="s">
        <v>22</v>
      </c>
      <c r="C54" s="36"/>
      <c r="D54" s="37"/>
      <c r="E54" s="42" t="s">
        <v>83</v>
      </c>
      <c r="F54" s="43"/>
      <c r="G54" s="82" t="s">
        <v>84</v>
      </c>
      <c r="H54" s="63"/>
      <c r="I54" s="42" t="s">
        <v>85</v>
      </c>
      <c r="J54" s="43"/>
      <c r="K54" s="40">
        <v>719</v>
      </c>
      <c r="L54" s="41"/>
      <c r="M54" s="44" t="s">
        <v>86</v>
      </c>
      <c r="N54" s="43"/>
    </row>
    <row r="55" spans="1:14" s="26" customFormat="1" ht="48" x14ac:dyDescent="0.25">
      <c r="A55" s="69">
        <v>17</v>
      </c>
      <c r="B55" s="20" t="s">
        <v>87</v>
      </c>
      <c r="C55" s="21">
        <v>50</v>
      </c>
      <c r="D55" s="22" t="s">
        <v>88</v>
      </c>
      <c r="E55" s="23">
        <v>2.02</v>
      </c>
      <c r="F55" s="24">
        <f>(C55)*(E55)</f>
        <v>101</v>
      </c>
      <c r="G55" s="23">
        <v>2.52</v>
      </c>
      <c r="H55" s="24">
        <f>(C55)*(G55)</f>
        <v>126</v>
      </c>
      <c r="I55" s="23">
        <v>29.9</v>
      </c>
      <c r="J55" s="24">
        <f>(C55)*(I55)</f>
        <v>1495</v>
      </c>
      <c r="K55" s="23">
        <v>29.8</v>
      </c>
      <c r="L55" s="24">
        <f>(C55)*(K55)</f>
        <v>1490</v>
      </c>
      <c r="M55" s="52">
        <v>2.21</v>
      </c>
      <c r="N55" s="53">
        <f>(C55)*(M55)</f>
        <v>110.5</v>
      </c>
    </row>
    <row r="56" spans="1:14" s="26" customFormat="1" x14ac:dyDescent="0.25">
      <c r="A56" s="72"/>
      <c r="B56" s="47" t="s">
        <v>16</v>
      </c>
      <c r="C56" s="29"/>
      <c r="D56" s="30"/>
      <c r="E56" s="31" t="s">
        <v>65</v>
      </c>
      <c r="F56" s="32"/>
      <c r="G56" s="59" t="s">
        <v>57</v>
      </c>
      <c r="H56" s="60"/>
      <c r="I56" s="31" t="s">
        <v>4</v>
      </c>
      <c r="J56" s="32"/>
      <c r="K56" s="31" t="s">
        <v>89</v>
      </c>
      <c r="L56" s="32"/>
      <c r="M56" s="55" t="s">
        <v>21</v>
      </c>
      <c r="N56" s="56"/>
    </row>
    <row r="57" spans="1:14" s="26" customFormat="1" ht="63.75" customHeight="1" thickBot="1" x14ac:dyDescent="0.3">
      <c r="A57" s="77"/>
      <c r="B57" s="48" t="s">
        <v>22</v>
      </c>
      <c r="C57" s="36"/>
      <c r="D57" s="37"/>
      <c r="E57" s="42" t="s">
        <v>90</v>
      </c>
      <c r="F57" s="43"/>
      <c r="G57" s="40" t="s">
        <v>91</v>
      </c>
      <c r="H57" s="41"/>
      <c r="I57" s="42" t="s">
        <v>92</v>
      </c>
      <c r="J57" s="43"/>
      <c r="K57" s="42" t="s">
        <v>93</v>
      </c>
      <c r="L57" s="43"/>
      <c r="M57" s="83" t="s">
        <v>94</v>
      </c>
      <c r="N57" s="84"/>
    </row>
    <row r="58" spans="1:14" s="26" customFormat="1" ht="48" x14ac:dyDescent="0.25">
      <c r="A58" s="69">
        <v>18</v>
      </c>
      <c r="B58" s="20" t="s">
        <v>95</v>
      </c>
      <c r="C58" s="21">
        <v>50</v>
      </c>
      <c r="D58" s="22" t="s">
        <v>88</v>
      </c>
      <c r="E58" s="23">
        <v>2.1</v>
      </c>
      <c r="F58" s="24">
        <f>(C58)*(E58)</f>
        <v>105</v>
      </c>
      <c r="G58" s="23">
        <v>2.52</v>
      </c>
      <c r="H58" s="24">
        <f>(C58)*(G58)</f>
        <v>126</v>
      </c>
      <c r="I58" s="23">
        <v>29.9</v>
      </c>
      <c r="J58" s="24">
        <f>(C58)*(I58)</f>
        <v>1495</v>
      </c>
      <c r="K58" s="23">
        <v>29.8</v>
      </c>
      <c r="L58" s="24">
        <f>(C58)*(K58)</f>
        <v>1490</v>
      </c>
      <c r="M58" s="52">
        <v>2.21</v>
      </c>
      <c r="N58" s="53">
        <f>(C58)*(M58)</f>
        <v>110.5</v>
      </c>
    </row>
    <row r="59" spans="1:14" s="26" customFormat="1" x14ac:dyDescent="0.25">
      <c r="A59" s="72"/>
      <c r="B59" s="47" t="s">
        <v>16</v>
      </c>
      <c r="C59" s="29"/>
      <c r="D59" s="30"/>
      <c r="E59" s="31" t="s">
        <v>65</v>
      </c>
      <c r="F59" s="32"/>
      <c r="G59" s="59" t="s">
        <v>57</v>
      </c>
      <c r="H59" s="60"/>
      <c r="I59" s="31" t="s">
        <v>19</v>
      </c>
      <c r="J59" s="32"/>
      <c r="K59" s="31" t="s">
        <v>89</v>
      </c>
      <c r="L59" s="32"/>
      <c r="M59" s="55" t="s">
        <v>21</v>
      </c>
      <c r="N59" s="56"/>
    </row>
    <row r="60" spans="1:14" s="26" customFormat="1" ht="24.95" customHeight="1" thickBot="1" x14ac:dyDescent="0.3">
      <c r="A60" s="77"/>
      <c r="B60" s="48" t="s">
        <v>22</v>
      </c>
      <c r="C60" s="36"/>
      <c r="D60" s="37"/>
      <c r="E60" s="42" t="s">
        <v>96</v>
      </c>
      <c r="F60" s="43"/>
      <c r="G60" s="40" t="s">
        <v>91</v>
      </c>
      <c r="H60" s="41"/>
      <c r="I60" s="42" t="s">
        <v>92</v>
      </c>
      <c r="J60" s="43"/>
      <c r="K60" s="42" t="s">
        <v>93</v>
      </c>
      <c r="L60" s="43"/>
      <c r="M60" s="83" t="s">
        <v>94</v>
      </c>
      <c r="N60" s="84"/>
    </row>
    <row r="61" spans="1:14" s="26" customFormat="1" ht="48" x14ac:dyDescent="0.25">
      <c r="A61" s="69">
        <v>19</v>
      </c>
      <c r="B61" s="20" t="s">
        <v>97</v>
      </c>
      <c r="C61" s="21">
        <v>50</v>
      </c>
      <c r="D61" s="22" t="s">
        <v>88</v>
      </c>
      <c r="E61" s="23">
        <v>2.1</v>
      </c>
      <c r="F61" s="24">
        <f>(C61)*(E61)</f>
        <v>105</v>
      </c>
      <c r="G61" s="23">
        <v>2.52</v>
      </c>
      <c r="H61" s="24">
        <f>(C61)*(G61)</f>
        <v>126</v>
      </c>
      <c r="I61" s="23">
        <v>29.9</v>
      </c>
      <c r="J61" s="24">
        <f>(C61)*(I61)</f>
        <v>1495</v>
      </c>
      <c r="K61" s="23">
        <v>29.8</v>
      </c>
      <c r="L61" s="24">
        <f>(C61)*(K61)</f>
        <v>1490</v>
      </c>
      <c r="M61" s="52">
        <v>2.21</v>
      </c>
      <c r="N61" s="53">
        <f>(C61)*(M61)</f>
        <v>110.5</v>
      </c>
    </row>
    <row r="62" spans="1:14" s="26" customFormat="1" x14ac:dyDescent="0.25">
      <c r="A62" s="72"/>
      <c r="B62" s="47" t="s">
        <v>16</v>
      </c>
      <c r="C62" s="29"/>
      <c r="D62" s="30"/>
      <c r="E62" s="31" t="s">
        <v>65</v>
      </c>
      <c r="F62" s="32"/>
      <c r="G62" s="59" t="s">
        <v>57</v>
      </c>
      <c r="H62" s="60"/>
      <c r="I62" s="31" t="s">
        <v>19</v>
      </c>
      <c r="J62" s="32"/>
      <c r="K62" s="31" t="s">
        <v>89</v>
      </c>
      <c r="L62" s="32"/>
      <c r="M62" s="55" t="s">
        <v>21</v>
      </c>
      <c r="N62" s="56"/>
    </row>
    <row r="63" spans="1:14" s="26" customFormat="1" ht="24.95" customHeight="1" thickBot="1" x14ac:dyDescent="0.3">
      <c r="A63" s="77"/>
      <c r="B63" s="81" t="s">
        <v>22</v>
      </c>
      <c r="C63" s="36"/>
      <c r="D63" s="37"/>
      <c r="E63" s="42" t="s">
        <v>98</v>
      </c>
      <c r="F63" s="43"/>
      <c r="G63" s="40" t="s">
        <v>91</v>
      </c>
      <c r="H63" s="41"/>
      <c r="I63" s="42" t="s">
        <v>92</v>
      </c>
      <c r="J63" s="43"/>
      <c r="K63" s="42" t="s">
        <v>93</v>
      </c>
      <c r="L63" s="43"/>
      <c r="M63" s="83" t="s">
        <v>94</v>
      </c>
      <c r="N63" s="84"/>
    </row>
    <row r="64" spans="1:14" s="26" customFormat="1" ht="48" x14ac:dyDescent="0.25">
      <c r="A64" s="69">
        <v>20</v>
      </c>
      <c r="B64" s="20" t="s">
        <v>99</v>
      </c>
      <c r="C64" s="21">
        <v>50</v>
      </c>
      <c r="D64" s="22" t="s">
        <v>88</v>
      </c>
      <c r="E64" s="23">
        <v>2.3199999999999998</v>
      </c>
      <c r="F64" s="24">
        <f>(C64)*(E64)</f>
        <v>115.99999999999999</v>
      </c>
      <c r="G64" s="23">
        <v>2.76</v>
      </c>
      <c r="H64" s="24">
        <f>(C64)*(G64)</f>
        <v>138</v>
      </c>
      <c r="I64" s="23">
        <v>34.9</v>
      </c>
      <c r="J64" s="24">
        <f>(C64)*(I64)</f>
        <v>1745</v>
      </c>
      <c r="K64" s="23">
        <v>31.8</v>
      </c>
      <c r="L64" s="24">
        <f>(C64)*(K64)</f>
        <v>1590</v>
      </c>
      <c r="M64" s="52">
        <v>2.21</v>
      </c>
      <c r="N64" s="53">
        <f>(C64)*(M64)</f>
        <v>110.5</v>
      </c>
    </row>
    <row r="65" spans="1:14" s="26" customFormat="1" x14ac:dyDescent="0.25">
      <c r="A65" s="72"/>
      <c r="B65" s="47" t="s">
        <v>16</v>
      </c>
      <c r="C65" s="29"/>
      <c r="D65" s="30"/>
      <c r="E65" s="31" t="s">
        <v>65</v>
      </c>
      <c r="F65" s="32"/>
      <c r="G65" s="59" t="s">
        <v>57</v>
      </c>
      <c r="H65" s="60"/>
      <c r="I65" s="31" t="s">
        <v>19</v>
      </c>
      <c r="J65" s="32"/>
      <c r="K65" s="31" t="s">
        <v>89</v>
      </c>
      <c r="L65" s="32"/>
      <c r="M65" s="55" t="s">
        <v>21</v>
      </c>
      <c r="N65" s="56"/>
    </row>
    <row r="66" spans="1:14" s="26" customFormat="1" ht="24.95" customHeight="1" thickBot="1" x14ac:dyDescent="0.3">
      <c r="A66" s="77"/>
      <c r="B66" s="81" t="s">
        <v>22</v>
      </c>
      <c r="C66" s="36"/>
      <c r="D66" s="37"/>
      <c r="E66" s="42" t="s">
        <v>100</v>
      </c>
      <c r="F66" s="43"/>
      <c r="G66" s="40" t="s">
        <v>91</v>
      </c>
      <c r="H66" s="41"/>
      <c r="I66" s="42" t="s">
        <v>92</v>
      </c>
      <c r="J66" s="43"/>
      <c r="K66" s="42" t="s">
        <v>93</v>
      </c>
      <c r="L66" s="43"/>
      <c r="M66" s="83" t="s">
        <v>94</v>
      </c>
      <c r="N66" s="84"/>
    </row>
    <row r="67" spans="1:14" s="26" customFormat="1" ht="48" x14ac:dyDescent="0.25">
      <c r="A67" s="69">
        <v>21</v>
      </c>
      <c r="B67" s="20" t="s">
        <v>101</v>
      </c>
      <c r="C67" s="21">
        <v>50</v>
      </c>
      <c r="D67" s="22" t="s">
        <v>88</v>
      </c>
      <c r="E67" s="23">
        <v>2.3199999999999998</v>
      </c>
      <c r="F67" s="24">
        <f>(C67)*(E67)</f>
        <v>115.99999999999999</v>
      </c>
      <c r="G67" s="23">
        <v>3.04</v>
      </c>
      <c r="H67" s="24">
        <f>(C67)*(G67)</f>
        <v>152</v>
      </c>
      <c r="I67" s="23">
        <v>36.9</v>
      </c>
      <c r="J67" s="24">
        <f>(C67)*(I67)</f>
        <v>1845</v>
      </c>
      <c r="K67" s="23">
        <v>32.9</v>
      </c>
      <c r="L67" s="24">
        <f>(C67)*(K67)</f>
        <v>1645</v>
      </c>
      <c r="M67" s="52">
        <v>2.31</v>
      </c>
      <c r="N67" s="53">
        <f>(C67)*(M67)</f>
        <v>115.5</v>
      </c>
    </row>
    <row r="68" spans="1:14" s="26" customFormat="1" x14ac:dyDescent="0.25">
      <c r="A68" s="72"/>
      <c r="B68" s="47" t="s">
        <v>16</v>
      </c>
      <c r="C68" s="29"/>
      <c r="D68" s="30"/>
      <c r="E68" s="31" t="s">
        <v>65</v>
      </c>
      <c r="F68" s="32"/>
      <c r="G68" s="59" t="s">
        <v>57</v>
      </c>
      <c r="H68" s="60"/>
      <c r="I68" s="31" t="s">
        <v>19</v>
      </c>
      <c r="J68" s="32"/>
      <c r="K68" s="31" t="s">
        <v>89</v>
      </c>
      <c r="L68" s="32"/>
      <c r="M68" s="55" t="s">
        <v>21</v>
      </c>
      <c r="N68" s="56"/>
    </row>
    <row r="69" spans="1:14" s="26" customFormat="1" ht="24.95" customHeight="1" thickBot="1" x14ac:dyDescent="0.3">
      <c r="A69" s="77"/>
      <c r="B69" s="81" t="s">
        <v>22</v>
      </c>
      <c r="C69" s="36"/>
      <c r="D69" s="37"/>
      <c r="E69" s="42" t="s">
        <v>102</v>
      </c>
      <c r="F69" s="43"/>
      <c r="G69" s="40" t="s">
        <v>91</v>
      </c>
      <c r="H69" s="41"/>
      <c r="I69" s="42" t="s">
        <v>103</v>
      </c>
      <c r="J69" s="43"/>
      <c r="K69" s="42" t="s">
        <v>93</v>
      </c>
      <c r="L69" s="43"/>
      <c r="M69" s="83" t="s">
        <v>94</v>
      </c>
      <c r="N69" s="84"/>
    </row>
    <row r="70" spans="1:14" s="26" customFormat="1" ht="48" x14ac:dyDescent="0.25">
      <c r="A70" s="69">
        <v>22</v>
      </c>
      <c r="B70" s="20" t="s">
        <v>104</v>
      </c>
      <c r="C70" s="21">
        <v>50</v>
      </c>
      <c r="D70" s="22" t="s">
        <v>88</v>
      </c>
      <c r="E70" s="23">
        <v>2.3199999999999998</v>
      </c>
      <c r="F70" s="24">
        <f>(C70)*(E70)</f>
        <v>115.99999999999999</v>
      </c>
      <c r="G70" s="23">
        <v>3.33</v>
      </c>
      <c r="H70" s="24">
        <f>(C70)*(G70)</f>
        <v>166.5</v>
      </c>
      <c r="I70" s="23">
        <v>39.9</v>
      </c>
      <c r="J70" s="24">
        <f>(C70)*(I70)</f>
        <v>1995</v>
      </c>
      <c r="K70" s="23">
        <v>34.799999999999997</v>
      </c>
      <c r="L70" s="24">
        <f>(C70)*(K70)</f>
        <v>1739.9999999999998</v>
      </c>
      <c r="M70" s="52">
        <v>2.31</v>
      </c>
      <c r="N70" s="53">
        <f>(C70)*(M70)</f>
        <v>115.5</v>
      </c>
    </row>
    <row r="71" spans="1:14" s="26" customFormat="1" x14ac:dyDescent="0.25">
      <c r="A71" s="72"/>
      <c r="B71" s="47" t="s">
        <v>16</v>
      </c>
      <c r="C71" s="29"/>
      <c r="D71" s="30"/>
      <c r="E71" s="31" t="s">
        <v>65</v>
      </c>
      <c r="F71" s="32"/>
      <c r="G71" s="59" t="s">
        <v>57</v>
      </c>
      <c r="H71" s="60"/>
      <c r="I71" s="31" t="s">
        <v>19</v>
      </c>
      <c r="J71" s="32"/>
      <c r="K71" s="31" t="s">
        <v>89</v>
      </c>
      <c r="L71" s="32"/>
      <c r="M71" s="55" t="s">
        <v>21</v>
      </c>
      <c r="N71" s="56"/>
    </row>
    <row r="72" spans="1:14" s="26" customFormat="1" ht="24.95" customHeight="1" thickBot="1" x14ac:dyDescent="0.3">
      <c r="A72" s="77"/>
      <c r="B72" s="81" t="s">
        <v>22</v>
      </c>
      <c r="C72" s="36"/>
      <c r="D72" s="37"/>
      <c r="E72" s="42" t="s">
        <v>105</v>
      </c>
      <c r="F72" s="43"/>
      <c r="G72" s="40" t="s">
        <v>91</v>
      </c>
      <c r="H72" s="41"/>
      <c r="I72" s="42" t="s">
        <v>92</v>
      </c>
      <c r="J72" s="43"/>
      <c r="K72" s="42" t="s">
        <v>93</v>
      </c>
      <c r="L72" s="43"/>
      <c r="M72" s="83" t="s">
        <v>94</v>
      </c>
      <c r="N72" s="84"/>
    </row>
    <row r="73" spans="1:14" s="26" customFormat="1" ht="48" x14ac:dyDescent="0.25">
      <c r="A73" s="69">
        <v>23</v>
      </c>
      <c r="B73" s="20" t="s">
        <v>106</v>
      </c>
      <c r="C73" s="21">
        <v>50</v>
      </c>
      <c r="D73" s="22" t="s">
        <v>88</v>
      </c>
      <c r="E73" s="23">
        <v>2.74</v>
      </c>
      <c r="F73" s="24">
        <f>(C73)*(E73)</f>
        <v>137</v>
      </c>
      <c r="G73" s="23">
        <v>3.63</v>
      </c>
      <c r="H73" s="24">
        <f>(C73)*(G73)</f>
        <v>181.5</v>
      </c>
      <c r="I73" s="23">
        <v>42.9</v>
      </c>
      <c r="J73" s="24">
        <f>(C73)*(I73)</f>
        <v>2145</v>
      </c>
      <c r="K73" s="23">
        <v>35.799999999999997</v>
      </c>
      <c r="L73" s="24">
        <f>(C73)*(K73)</f>
        <v>1789.9999999999998</v>
      </c>
      <c r="M73" s="52">
        <v>2.41</v>
      </c>
      <c r="N73" s="53">
        <f>(C73)*(M73)</f>
        <v>120.5</v>
      </c>
    </row>
    <row r="74" spans="1:14" s="26" customFormat="1" x14ac:dyDescent="0.25">
      <c r="A74" s="72"/>
      <c r="B74" s="47" t="s">
        <v>16</v>
      </c>
      <c r="C74" s="29"/>
      <c r="D74" s="30"/>
      <c r="E74" s="31" t="s">
        <v>65</v>
      </c>
      <c r="F74" s="32"/>
      <c r="G74" s="59" t="s">
        <v>57</v>
      </c>
      <c r="H74" s="60"/>
      <c r="I74" s="31" t="s">
        <v>19</v>
      </c>
      <c r="J74" s="32"/>
      <c r="K74" s="31" t="s">
        <v>89</v>
      </c>
      <c r="L74" s="32"/>
      <c r="M74" s="55" t="s">
        <v>21</v>
      </c>
      <c r="N74" s="56"/>
    </row>
    <row r="75" spans="1:14" s="26" customFormat="1" ht="24.95" customHeight="1" thickBot="1" x14ac:dyDescent="0.3">
      <c r="A75" s="77"/>
      <c r="B75" s="81" t="s">
        <v>22</v>
      </c>
      <c r="C75" s="36"/>
      <c r="D75" s="37"/>
      <c r="E75" s="42" t="s">
        <v>107</v>
      </c>
      <c r="F75" s="43"/>
      <c r="G75" s="40" t="s">
        <v>91</v>
      </c>
      <c r="H75" s="41"/>
      <c r="I75" s="42" t="s">
        <v>92</v>
      </c>
      <c r="J75" s="43"/>
      <c r="K75" s="42" t="s">
        <v>93</v>
      </c>
      <c r="L75" s="43"/>
      <c r="M75" s="83" t="s">
        <v>94</v>
      </c>
      <c r="N75" s="84"/>
    </row>
    <row r="76" spans="1:14" s="26" customFormat="1" ht="48" x14ac:dyDescent="0.25">
      <c r="A76" s="69">
        <v>24</v>
      </c>
      <c r="B76" s="20" t="s">
        <v>108</v>
      </c>
      <c r="C76" s="21">
        <v>50</v>
      </c>
      <c r="D76" s="22" t="s">
        <v>88</v>
      </c>
      <c r="E76" s="23">
        <v>2.74</v>
      </c>
      <c r="F76" s="24">
        <v>137</v>
      </c>
      <c r="G76" s="23">
        <v>3.8</v>
      </c>
      <c r="H76" s="24">
        <f>(C76)*(G76)</f>
        <v>190</v>
      </c>
      <c r="I76" s="23">
        <v>44.9</v>
      </c>
      <c r="J76" s="24">
        <f>(C76)*(I76)</f>
        <v>2245</v>
      </c>
      <c r="K76" s="23">
        <v>37.799999999999997</v>
      </c>
      <c r="L76" s="24">
        <f>(C76)*(K76)</f>
        <v>1889.9999999999998</v>
      </c>
      <c r="M76" s="52">
        <v>2.41</v>
      </c>
      <c r="N76" s="53">
        <f>(C76)*(M76)</f>
        <v>120.5</v>
      </c>
    </row>
    <row r="77" spans="1:14" s="26" customFormat="1" x14ac:dyDescent="0.25">
      <c r="A77" s="72"/>
      <c r="B77" s="47" t="s">
        <v>16</v>
      </c>
      <c r="C77" s="29"/>
      <c r="D77" s="30"/>
      <c r="E77" s="31" t="s">
        <v>65</v>
      </c>
      <c r="F77" s="32"/>
      <c r="G77" s="59" t="s">
        <v>57</v>
      </c>
      <c r="H77" s="60"/>
      <c r="I77" s="31" t="s">
        <v>19</v>
      </c>
      <c r="J77" s="32"/>
      <c r="K77" s="31" t="s">
        <v>89</v>
      </c>
      <c r="L77" s="32"/>
      <c r="M77" s="55" t="s">
        <v>21</v>
      </c>
      <c r="N77" s="56"/>
    </row>
    <row r="78" spans="1:14" s="26" customFormat="1" ht="24.95" customHeight="1" thickBot="1" x14ac:dyDescent="0.3">
      <c r="A78" s="77"/>
      <c r="B78" s="81" t="s">
        <v>22</v>
      </c>
      <c r="C78" s="36"/>
      <c r="D78" s="37"/>
      <c r="E78" s="42" t="s">
        <v>109</v>
      </c>
      <c r="F78" s="43"/>
      <c r="G78" s="40" t="s">
        <v>91</v>
      </c>
      <c r="H78" s="41"/>
      <c r="I78" s="42" t="s">
        <v>92</v>
      </c>
      <c r="J78" s="43"/>
      <c r="K78" s="42" t="s">
        <v>93</v>
      </c>
      <c r="L78" s="43"/>
      <c r="M78" s="83" t="s">
        <v>94</v>
      </c>
      <c r="N78" s="84"/>
    </row>
    <row r="79" spans="1:14" s="26" customFormat="1" ht="48" x14ac:dyDescent="0.25">
      <c r="A79" s="69">
        <v>25</v>
      </c>
      <c r="B79" s="20" t="s">
        <v>110</v>
      </c>
      <c r="C79" s="21">
        <v>50</v>
      </c>
      <c r="D79" s="22" t="s">
        <v>88</v>
      </c>
      <c r="E79" s="23">
        <v>2.74</v>
      </c>
      <c r="F79" s="24">
        <f>(C79)*(E79)</f>
        <v>137</v>
      </c>
      <c r="G79" s="23">
        <v>4.26</v>
      </c>
      <c r="H79" s="24">
        <f>(C79)*(G79)</f>
        <v>213</v>
      </c>
      <c r="I79" s="23">
        <v>45.9</v>
      </c>
      <c r="J79" s="24">
        <f>(C79)*(I79)</f>
        <v>2295</v>
      </c>
      <c r="K79" s="85" t="s">
        <v>111</v>
      </c>
      <c r="L79" s="86"/>
      <c r="M79" s="52">
        <v>2.5099999999999998</v>
      </c>
      <c r="N79" s="53">
        <f>(C79)*(M79)</f>
        <v>125.49999999999999</v>
      </c>
    </row>
    <row r="80" spans="1:14" s="26" customFormat="1" x14ac:dyDescent="0.25">
      <c r="A80" s="72"/>
      <c r="B80" s="47" t="s">
        <v>16</v>
      </c>
      <c r="C80" s="29"/>
      <c r="D80" s="30"/>
      <c r="E80" s="31" t="s">
        <v>65</v>
      </c>
      <c r="F80" s="32"/>
      <c r="G80" s="59" t="s">
        <v>57</v>
      </c>
      <c r="H80" s="60"/>
      <c r="I80" s="31" t="s">
        <v>19</v>
      </c>
      <c r="J80" s="32"/>
      <c r="K80" s="31"/>
      <c r="L80" s="32"/>
      <c r="M80" s="55" t="s">
        <v>21</v>
      </c>
      <c r="N80" s="56"/>
    </row>
    <row r="81" spans="1:14" s="26" customFormat="1" ht="39.950000000000003" customHeight="1" thickBot="1" x14ac:dyDescent="0.3">
      <c r="A81" s="77"/>
      <c r="B81" s="81" t="s">
        <v>22</v>
      </c>
      <c r="C81" s="36"/>
      <c r="D81" s="37"/>
      <c r="E81" s="42" t="s">
        <v>112</v>
      </c>
      <c r="F81" s="43"/>
      <c r="G81" s="40" t="s">
        <v>91</v>
      </c>
      <c r="H81" s="41"/>
      <c r="I81" s="42" t="s">
        <v>92</v>
      </c>
      <c r="J81" s="43"/>
      <c r="K81" s="42"/>
      <c r="L81" s="43"/>
      <c r="M81" s="83" t="s">
        <v>94</v>
      </c>
      <c r="N81" s="84"/>
    </row>
    <row r="82" spans="1:14" s="26" customFormat="1" ht="48" x14ac:dyDescent="0.25">
      <c r="A82" s="69">
        <v>26</v>
      </c>
      <c r="B82" s="20" t="s">
        <v>113</v>
      </c>
      <c r="C82" s="21">
        <v>50</v>
      </c>
      <c r="D82" s="22" t="s">
        <v>88</v>
      </c>
      <c r="E82" s="23">
        <v>2.91</v>
      </c>
      <c r="F82" s="24">
        <f>(C82)*(E82)</f>
        <v>145.5</v>
      </c>
      <c r="G82" s="23">
        <v>4.7300000000000004</v>
      </c>
      <c r="H82" s="24">
        <f>(C82)*(G82)</f>
        <v>236.50000000000003</v>
      </c>
      <c r="I82" s="23">
        <v>56.9</v>
      </c>
      <c r="J82" s="24">
        <f>(C82)*(I82)</f>
        <v>2845</v>
      </c>
      <c r="K82" s="85" t="s">
        <v>111</v>
      </c>
      <c r="L82" s="86"/>
      <c r="M82" s="52">
        <v>2.5099999999999998</v>
      </c>
      <c r="N82" s="53">
        <f>(C82)*(M82)</f>
        <v>125.49999999999999</v>
      </c>
    </row>
    <row r="83" spans="1:14" s="26" customFormat="1" x14ac:dyDescent="0.25">
      <c r="A83" s="72"/>
      <c r="B83" s="47" t="s">
        <v>16</v>
      </c>
      <c r="C83" s="29"/>
      <c r="D83" s="30"/>
      <c r="E83" s="31" t="s">
        <v>65</v>
      </c>
      <c r="F83" s="32"/>
      <c r="G83" s="59" t="s">
        <v>57</v>
      </c>
      <c r="H83" s="60"/>
      <c r="I83" s="31" t="s">
        <v>19</v>
      </c>
      <c r="J83" s="32"/>
      <c r="K83" s="31"/>
      <c r="L83" s="32"/>
      <c r="M83" s="55" t="s">
        <v>21</v>
      </c>
      <c r="N83" s="56"/>
    </row>
    <row r="84" spans="1:14" s="26" customFormat="1" ht="24.95" customHeight="1" thickBot="1" x14ac:dyDescent="0.3">
      <c r="A84" s="77"/>
      <c r="B84" s="81" t="s">
        <v>22</v>
      </c>
      <c r="C84" s="36"/>
      <c r="D84" s="37"/>
      <c r="E84" s="42" t="s">
        <v>114</v>
      </c>
      <c r="F84" s="43"/>
      <c r="G84" s="40" t="s">
        <v>115</v>
      </c>
      <c r="H84" s="41"/>
      <c r="I84" s="42" t="s">
        <v>92</v>
      </c>
      <c r="J84" s="43"/>
      <c r="K84" s="42"/>
      <c r="L84" s="43"/>
      <c r="M84" s="83" t="s">
        <v>94</v>
      </c>
      <c r="N84" s="84"/>
    </row>
    <row r="85" spans="1:14" s="26" customFormat="1" ht="48" x14ac:dyDescent="0.25">
      <c r="A85" s="69">
        <v>27</v>
      </c>
      <c r="B85" s="20" t="s">
        <v>116</v>
      </c>
      <c r="C85" s="21">
        <v>50</v>
      </c>
      <c r="D85" s="22" t="s">
        <v>88</v>
      </c>
      <c r="E85" s="23">
        <v>2.0699999999999998</v>
      </c>
      <c r="F85" s="24">
        <f>(C85)*(E85)</f>
        <v>103.49999999999999</v>
      </c>
      <c r="G85" s="23">
        <v>2.52</v>
      </c>
      <c r="H85" s="24">
        <f>(C85)*(G85)</f>
        <v>126</v>
      </c>
      <c r="I85" s="23">
        <v>29.9</v>
      </c>
      <c r="J85" s="24">
        <f>(C85)*(I85)</f>
        <v>1495</v>
      </c>
      <c r="K85" s="23">
        <v>29.8</v>
      </c>
      <c r="L85" s="24">
        <f>(C85)*(K85)</f>
        <v>1490</v>
      </c>
      <c r="M85" s="52">
        <v>2.35</v>
      </c>
      <c r="N85" s="53">
        <f>(C85)*(M85)</f>
        <v>117.5</v>
      </c>
    </row>
    <row r="86" spans="1:14" s="26" customFormat="1" x14ac:dyDescent="0.25">
      <c r="A86" s="72"/>
      <c r="B86" s="47" t="s">
        <v>16</v>
      </c>
      <c r="C86" s="29"/>
      <c r="D86" s="30"/>
      <c r="E86" s="31" t="s">
        <v>65</v>
      </c>
      <c r="F86" s="32"/>
      <c r="G86" s="59" t="s">
        <v>57</v>
      </c>
      <c r="H86" s="60"/>
      <c r="I86" s="31" t="s">
        <v>19</v>
      </c>
      <c r="J86" s="32"/>
      <c r="K86" s="31" t="s">
        <v>89</v>
      </c>
      <c r="L86" s="32"/>
      <c r="M86" s="55" t="s">
        <v>21</v>
      </c>
      <c r="N86" s="56"/>
    </row>
    <row r="87" spans="1:14" s="26" customFormat="1" ht="24.95" customHeight="1" thickBot="1" x14ac:dyDescent="0.3">
      <c r="A87" s="77"/>
      <c r="B87" s="81" t="s">
        <v>22</v>
      </c>
      <c r="C87" s="36"/>
      <c r="D87" s="37"/>
      <c r="E87" s="42" t="s">
        <v>117</v>
      </c>
      <c r="F87" s="43"/>
      <c r="G87" s="40" t="s">
        <v>118</v>
      </c>
      <c r="H87" s="41"/>
      <c r="I87" s="42" t="s">
        <v>119</v>
      </c>
      <c r="J87" s="43"/>
      <c r="K87" s="42" t="s">
        <v>120</v>
      </c>
      <c r="L87" s="43"/>
      <c r="M87" s="83" t="s">
        <v>121</v>
      </c>
      <c r="N87" s="84"/>
    </row>
    <row r="88" spans="1:14" s="26" customFormat="1" ht="48" x14ac:dyDescent="0.25">
      <c r="A88" s="69">
        <v>28</v>
      </c>
      <c r="B88" s="20" t="s">
        <v>122</v>
      </c>
      <c r="C88" s="21">
        <v>50</v>
      </c>
      <c r="D88" s="22" t="s">
        <v>88</v>
      </c>
      <c r="E88" s="23">
        <v>2.0699999999999998</v>
      </c>
      <c r="F88" s="24">
        <f>(C88)*(E88)</f>
        <v>103.49999999999999</v>
      </c>
      <c r="G88" s="23">
        <v>2.52</v>
      </c>
      <c r="H88" s="24">
        <f>(C88)*(G88)</f>
        <v>126</v>
      </c>
      <c r="I88" s="23">
        <v>29.9</v>
      </c>
      <c r="J88" s="24">
        <f>(C88)*(I88)</f>
        <v>1495</v>
      </c>
      <c r="K88" s="23">
        <v>29.8</v>
      </c>
      <c r="L88" s="24">
        <f>(C88)*(K88)</f>
        <v>1490</v>
      </c>
      <c r="M88" s="52">
        <v>2.35</v>
      </c>
      <c r="N88" s="53">
        <f>(C88)*(M88)</f>
        <v>117.5</v>
      </c>
    </row>
    <row r="89" spans="1:14" s="26" customFormat="1" x14ac:dyDescent="0.25">
      <c r="A89" s="72"/>
      <c r="B89" s="47" t="s">
        <v>16</v>
      </c>
      <c r="C89" s="29"/>
      <c r="D89" s="30"/>
      <c r="E89" s="31" t="s">
        <v>65</v>
      </c>
      <c r="F89" s="32"/>
      <c r="G89" s="59" t="s">
        <v>57</v>
      </c>
      <c r="H89" s="60"/>
      <c r="I89" s="31" t="s">
        <v>19</v>
      </c>
      <c r="J89" s="32"/>
      <c r="K89" s="31" t="s">
        <v>89</v>
      </c>
      <c r="L89" s="32"/>
      <c r="M89" s="55" t="s">
        <v>21</v>
      </c>
      <c r="N89" s="56"/>
    </row>
    <row r="90" spans="1:14" s="26" customFormat="1" ht="24.95" customHeight="1" thickBot="1" x14ac:dyDescent="0.3">
      <c r="A90" s="77"/>
      <c r="B90" s="81" t="s">
        <v>22</v>
      </c>
      <c r="C90" s="36"/>
      <c r="D90" s="37"/>
      <c r="E90" s="42" t="s">
        <v>123</v>
      </c>
      <c r="F90" s="43"/>
      <c r="G90" s="40" t="s">
        <v>118</v>
      </c>
      <c r="H90" s="41"/>
      <c r="I90" s="42" t="s">
        <v>119</v>
      </c>
      <c r="J90" s="43"/>
      <c r="K90" s="42" t="s">
        <v>120</v>
      </c>
      <c r="L90" s="43"/>
      <c r="M90" s="83" t="s">
        <v>121</v>
      </c>
      <c r="N90" s="84"/>
    </row>
    <row r="91" spans="1:14" s="26" customFormat="1" ht="48" x14ac:dyDescent="0.25">
      <c r="A91" s="69">
        <v>29</v>
      </c>
      <c r="B91" s="20" t="s">
        <v>124</v>
      </c>
      <c r="C91" s="21">
        <v>50</v>
      </c>
      <c r="D91" s="22" t="s">
        <v>88</v>
      </c>
      <c r="E91" s="23">
        <v>2.0699999999999998</v>
      </c>
      <c r="F91" s="24">
        <f>(C91)*(E91)</f>
        <v>103.49999999999999</v>
      </c>
      <c r="G91" s="23">
        <v>2.52</v>
      </c>
      <c r="H91" s="24">
        <f>(C91)*(G91)</f>
        <v>126</v>
      </c>
      <c r="I91" s="23">
        <v>29.9</v>
      </c>
      <c r="J91" s="24">
        <f>(C91)*(I91)</f>
        <v>1495</v>
      </c>
      <c r="K91" s="23">
        <v>29.8</v>
      </c>
      <c r="L91" s="24">
        <f>(C91)*(K91)</f>
        <v>1490</v>
      </c>
      <c r="M91" s="52">
        <v>2.35</v>
      </c>
      <c r="N91" s="53">
        <f>(C91)*(M91)</f>
        <v>117.5</v>
      </c>
    </row>
    <row r="92" spans="1:14" s="26" customFormat="1" x14ac:dyDescent="0.25">
      <c r="A92" s="72"/>
      <c r="B92" s="47" t="s">
        <v>16</v>
      </c>
      <c r="C92" s="29"/>
      <c r="D92" s="30"/>
      <c r="E92" s="31" t="s">
        <v>65</v>
      </c>
      <c r="F92" s="32"/>
      <c r="G92" s="59" t="s">
        <v>57</v>
      </c>
      <c r="H92" s="60"/>
      <c r="I92" s="31" t="s">
        <v>19</v>
      </c>
      <c r="J92" s="32"/>
      <c r="K92" s="31" t="s">
        <v>89</v>
      </c>
      <c r="L92" s="32"/>
      <c r="M92" s="55" t="s">
        <v>21</v>
      </c>
      <c r="N92" s="56"/>
    </row>
    <row r="93" spans="1:14" s="26" customFormat="1" ht="24.95" customHeight="1" thickBot="1" x14ac:dyDescent="0.3">
      <c r="A93" s="77"/>
      <c r="B93" s="81" t="s">
        <v>22</v>
      </c>
      <c r="C93" s="36"/>
      <c r="D93" s="37"/>
      <c r="E93" s="42" t="s">
        <v>125</v>
      </c>
      <c r="F93" s="43"/>
      <c r="G93" s="40" t="s">
        <v>118</v>
      </c>
      <c r="H93" s="41"/>
      <c r="I93" s="42" t="s">
        <v>119</v>
      </c>
      <c r="J93" s="43"/>
      <c r="K93" s="42" t="s">
        <v>120</v>
      </c>
      <c r="L93" s="43"/>
      <c r="M93" s="83" t="s">
        <v>121</v>
      </c>
      <c r="N93" s="84"/>
    </row>
    <row r="94" spans="1:14" s="26" customFormat="1" ht="48" x14ac:dyDescent="0.25">
      <c r="A94" s="69">
        <v>30</v>
      </c>
      <c r="B94" s="20" t="s">
        <v>126</v>
      </c>
      <c r="C94" s="21">
        <v>50</v>
      </c>
      <c r="D94" s="22" t="s">
        <v>88</v>
      </c>
      <c r="E94" s="23">
        <v>2.2200000000000002</v>
      </c>
      <c r="F94" s="24">
        <f>(C94)*(E94)</f>
        <v>111.00000000000001</v>
      </c>
      <c r="G94" s="23">
        <v>2.76</v>
      </c>
      <c r="H94" s="24">
        <f>(C94)*(G94)</f>
        <v>138</v>
      </c>
      <c r="I94" s="23">
        <v>34.9</v>
      </c>
      <c r="J94" s="24">
        <f>(C94)*(I94)</f>
        <v>1745</v>
      </c>
      <c r="K94" s="23">
        <v>31.8</v>
      </c>
      <c r="L94" s="24">
        <f>(C94)*(K94)</f>
        <v>1590</v>
      </c>
      <c r="M94" s="52">
        <v>2.35</v>
      </c>
      <c r="N94" s="53">
        <f>(C94)*(M94)</f>
        <v>117.5</v>
      </c>
    </row>
    <row r="95" spans="1:14" s="26" customFormat="1" x14ac:dyDescent="0.25">
      <c r="A95" s="72"/>
      <c r="B95" s="47" t="s">
        <v>16</v>
      </c>
      <c r="C95" s="29"/>
      <c r="D95" s="30"/>
      <c r="E95" s="31" t="s">
        <v>65</v>
      </c>
      <c r="F95" s="32"/>
      <c r="G95" s="59" t="s">
        <v>57</v>
      </c>
      <c r="H95" s="60"/>
      <c r="I95" s="31" t="s">
        <v>19</v>
      </c>
      <c r="J95" s="32"/>
      <c r="K95" s="31" t="s">
        <v>89</v>
      </c>
      <c r="L95" s="32"/>
      <c r="M95" s="55" t="s">
        <v>21</v>
      </c>
      <c r="N95" s="56"/>
    </row>
    <row r="96" spans="1:14" s="26" customFormat="1" ht="24.95" customHeight="1" thickBot="1" x14ac:dyDescent="0.3">
      <c r="A96" s="77"/>
      <c r="B96" s="81" t="s">
        <v>22</v>
      </c>
      <c r="C96" s="36"/>
      <c r="D96" s="37"/>
      <c r="E96" s="42" t="s">
        <v>127</v>
      </c>
      <c r="F96" s="43"/>
      <c r="G96" s="40" t="s">
        <v>128</v>
      </c>
      <c r="H96" s="41"/>
      <c r="I96" s="42" t="s">
        <v>119</v>
      </c>
      <c r="J96" s="43"/>
      <c r="K96" s="42" t="s">
        <v>120</v>
      </c>
      <c r="L96" s="43"/>
      <c r="M96" s="83" t="s">
        <v>121</v>
      </c>
      <c r="N96" s="84"/>
    </row>
    <row r="97" spans="1:14" s="26" customFormat="1" ht="48" x14ac:dyDescent="0.25">
      <c r="A97" s="69">
        <v>31</v>
      </c>
      <c r="B97" s="20" t="s">
        <v>129</v>
      </c>
      <c r="C97" s="21">
        <v>50</v>
      </c>
      <c r="D97" s="22" t="s">
        <v>88</v>
      </c>
      <c r="E97" s="23">
        <v>2.2200000000000002</v>
      </c>
      <c r="F97" s="24">
        <f>(C97)*(E97)</f>
        <v>111.00000000000001</v>
      </c>
      <c r="G97" s="23">
        <v>3.04</v>
      </c>
      <c r="H97" s="24">
        <f>(C97)*(G97)</f>
        <v>152</v>
      </c>
      <c r="I97" s="23">
        <v>36.9</v>
      </c>
      <c r="J97" s="24">
        <f>(C97)*(I97)</f>
        <v>1845</v>
      </c>
      <c r="K97" s="23">
        <v>32.9</v>
      </c>
      <c r="L97" s="24">
        <f>(C97)*(K97)</f>
        <v>1645</v>
      </c>
      <c r="M97" s="52">
        <v>2.35</v>
      </c>
      <c r="N97" s="53">
        <f>(C97)*(M97)</f>
        <v>117.5</v>
      </c>
    </row>
    <row r="98" spans="1:14" s="26" customFormat="1" x14ac:dyDescent="0.25">
      <c r="A98" s="72"/>
      <c r="B98" s="47" t="s">
        <v>16</v>
      </c>
      <c r="C98" s="29"/>
      <c r="D98" s="30"/>
      <c r="E98" s="31" t="s">
        <v>65</v>
      </c>
      <c r="F98" s="32"/>
      <c r="G98" s="59" t="s">
        <v>57</v>
      </c>
      <c r="H98" s="60"/>
      <c r="I98" s="31" t="s">
        <v>19</v>
      </c>
      <c r="J98" s="32"/>
      <c r="K98" s="31" t="s">
        <v>89</v>
      </c>
      <c r="L98" s="32"/>
      <c r="M98" s="55" t="s">
        <v>21</v>
      </c>
      <c r="N98" s="56"/>
    </row>
    <row r="99" spans="1:14" s="26" customFormat="1" ht="24.95" customHeight="1" thickBot="1" x14ac:dyDescent="0.3">
      <c r="A99" s="77"/>
      <c r="B99" s="81" t="s">
        <v>22</v>
      </c>
      <c r="C99" s="36"/>
      <c r="D99" s="37"/>
      <c r="E99" s="42" t="s">
        <v>130</v>
      </c>
      <c r="F99" s="43"/>
      <c r="G99" s="40" t="s">
        <v>118</v>
      </c>
      <c r="H99" s="41"/>
      <c r="I99" s="42" t="s">
        <v>119</v>
      </c>
      <c r="J99" s="43"/>
      <c r="K99" s="42" t="s">
        <v>120</v>
      </c>
      <c r="L99" s="43"/>
      <c r="M99" s="83" t="s">
        <v>121</v>
      </c>
      <c r="N99" s="84"/>
    </row>
    <row r="100" spans="1:14" s="26" customFormat="1" ht="48" x14ac:dyDescent="0.25">
      <c r="A100" s="69">
        <v>32</v>
      </c>
      <c r="B100" s="20" t="s">
        <v>131</v>
      </c>
      <c r="C100" s="21">
        <v>50</v>
      </c>
      <c r="D100" s="22" t="s">
        <v>88</v>
      </c>
      <c r="E100" s="23">
        <v>2.57</v>
      </c>
      <c r="F100" s="24">
        <f>(C100)*(E100)</f>
        <v>128.5</v>
      </c>
      <c r="G100" s="23">
        <v>3.33</v>
      </c>
      <c r="H100" s="24">
        <f>(C100)*(G100)</f>
        <v>166.5</v>
      </c>
      <c r="I100" s="23">
        <v>39.9</v>
      </c>
      <c r="J100" s="24">
        <f>(C100)*(I100)</f>
        <v>1995</v>
      </c>
      <c r="K100" s="23">
        <v>34.799999999999997</v>
      </c>
      <c r="L100" s="24">
        <f>(C100)*(K100)</f>
        <v>1739.9999999999998</v>
      </c>
      <c r="M100" s="52">
        <v>2.39</v>
      </c>
      <c r="N100" s="53">
        <f>(C100)*(M100)</f>
        <v>119.5</v>
      </c>
    </row>
    <row r="101" spans="1:14" s="26" customFormat="1" x14ac:dyDescent="0.25">
      <c r="A101" s="72"/>
      <c r="B101" s="47" t="s">
        <v>16</v>
      </c>
      <c r="C101" s="29"/>
      <c r="D101" s="30"/>
      <c r="E101" s="31" t="s">
        <v>65</v>
      </c>
      <c r="F101" s="32"/>
      <c r="G101" s="59" t="s">
        <v>57</v>
      </c>
      <c r="H101" s="60"/>
      <c r="I101" s="31" t="s">
        <v>19</v>
      </c>
      <c r="J101" s="32"/>
      <c r="K101" s="31" t="s">
        <v>89</v>
      </c>
      <c r="L101" s="32"/>
      <c r="M101" s="55" t="s">
        <v>21</v>
      </c>
      <c r="N101" s="56"/>
    </row>
    <row r="102" spans="1:14" s="26" customFormat="1" ht="24.95" customHeight="1" thickBot="1" x14ac:dyDescent="0.3">
      <c r="A102" s="77"/>
      <c r="B102" s="81" t="s">
        <v>22</v>
      </c>
      <c r="C102" s="36"/>
      <c r="D102" s="37"/>
      <c r="E102" s="42" t="s">
        <v>132</v>
      </c>
      <c r="F102" s="43"/>
      <c r="G102" s="40" t="s">
        <v>118</v>
      </c>
      <c r="H102" s="41"/>
      <c r="I102" s="42" t="s">
        <v>133</v>
      </c>
      <c r="J102" s="43"/>
      <c r="K102" s="42" t="s">
        <v>120</v>
      </c>
      <c r="L102" s="43"/>
      <c r="M102" s="83" t="s">
        <v>121</v>
      </c>
      <c r="N102" s="84"/>
    </row>
    <row r="103" spans="1:14" s="26" customFormat="1" ht="48" x14ac:dyDescent="0.25">
      <c r="A103" s="69">
        <v>33</v>
      </c>
      <c r="B103" s="20" t="s">
        <v>134</v>
      </c>
      <c r="C103" s="21">
        <v>50</v>
      </c>
      <c r="D103" s="22" t="s">
        <v>88</v>
      </c>
      <c r="E103" s="23">
        <v>2.66</v>
      </c>
      <c r="F103" s="24">
        <f>(C103)*(E103)</f>
        <v>133</v>
      </c>
      <c r="G103" s="23">
        <v>3.63</v>
      </c>
      <c r="H103" s="24">
        <f>(C103)*(G103)</f>
        <v>181.5</v>
      </c>
      <c r="I103" s="23">
        <v>42.9</v>
      </c>
      <c r="J103" s="24">
        <f>(C103)*(I103)</f>
        <v>2145</v>
      </c>
      <c r="K103" s="23">
        <v>35.799999999999997</v>
      </c>
      <c r="L103" s="24">
        <f>(C103)*(K103)</f>
        <v>1789.9999999999998</v>
      </c>
      <c r="M103" s="52">
        <v>2.39</v>
      </c>
      <c r="N103" s="53">
        <f>(C103)*(M103)</f>
        <v>119.5</v>
      </c>
    </row>
    <row r="104" spans="1:14" s="26" customFormat="1" x14ac:dyDescent="0.25">
      <c r="A104" s="72"/>
      <c r="B104" s="47" t="s">
        <v>16</v>
      </c>
      <c r="C104" s="29"/>
      <c r="D104" s="30"/>
      <c r="E104" s="31" t="s">
        <v>65</v>
      </c>
      <c r="F104" s="32"/>
      <c r="G104" s="59" t="s">
        <v>57</v>
      </c>
      <c r="H104" s="60"/>
      <c r="I104" s="31" t="s">
        <v>19</v>
      </c>
      <c r="J104" s="32"/>
      <c r="K104" s="31" t="s">
        <v>89</v>
      </c>
      <c r="L104" s="32"/>
      <c r="M104" s="55" t="s">
        <v>21</v>
      </c>
      <c r="N104" s="56"/>
    </row>
    <row r="105" spans="1:14" s="26" customFormat="1" ht="24.95" customHeight="1" thickBot="1" x14ac:dyDescent="0.3">
      <c r="A105" s="77"/>
      <c r="B105" s="81" t="s">
        <v>22</v>
      </c>
      <c r="C105" s="36"/>
      <c r="D105" s="37"/>
      <c r="E105" s="42" t="s">
        <v>135</v>
      </c>
      <c r="F105" s="43"/>
      <c r="G105" s="40" t="s">
        <v>118</v>
      </c>
      <c r="H105" s="41"/>
      <c r="I105" s="42" t="s">
        <v>119</v>
      </c>
      <c r="J105" s="43"/>
      <c r="K105" s="42" t="s">
        <v>120</v>
      </c>
      <c r="L105" s="43"/>
      <c r="M105" s="83" t="s">
        <v>121</v>
      </c>
      <c r="N105" s="84"/>
    </row>
    <row r="106" spans="1:14" s="26" customFormat="1" ht="48" x14ac:dyDescent="0.25">
      <c r="A106" s="69">
        <v>34</v>
      </c>
      <c r="B106" s="20" t="s">
        <v>136</v>
      </c>
      <c r="C106" s="21">
        <v>50</v>
      </c>
      <c r="D106" s="22" t="s">
        <v>88</v>
      </c>
      <c r="E106" s="23">
        <v>2.66</v>
      </c>
      <c r="F106" s="24">
        <f>(C106)*(E106)</f>
        <v>133</v>
      </c>
      <c r="G106" s="23">
        <v>3.8</v>
      </c>
      <c r="H106" s="24">
        <f>(C106)*(G106)</f>
        <v>190</v>
      </c>
      <c r="I106" s="23">
        <v>44.9</v>
      </c>
      <c r="J106" s="24">
        <f>(C106)*(I106)</f>
        <v>2245</v>
      </c>
      <c r="K106" s="23">
        <v>37.799999999999997</v>
      </c>
      <c r="L106" s="24">
        <f>(C106)*(K106)</f>
        <v>1889.9999999999998</v>
      </c>
      <c r="M106" s="52">
        <v>2.39</v>
      </c>
      <c r="N106" s="53">
        <f>(C106)*(M106)</f>
        <v>119.5</v>
      </c>
    </row>
    <row r="107" spans="1:14" s="26" customFormat="1" x14ac:dyDescent="0.25">
      <c r="A107" s="72"/>
      <c r="B107" s="47" t="s">
        <v>16</v>
      </c>
      <c r="C107" s="29"/>
      <c r="D107" s="30"/>
      <c r="E107" s="31" t="s">
        <v>65</v>
      </c>
      <c r="F107" s="32"/>
      <c r="G107" s="59" t="s">
        <v>57</v>
      </c>
      <c r="H107" s="60"/>
      <c r="I107" s="31" t="s">
        <v>19</v>
      </c>
      <c r="J107" s="32"/>
      <c r="K107" s="31" t="s">
        <v>89</v>
      </c>
      <c r="L107" s="32"/>
      <c r="M107" s="55" t="s">
        <v>21</v>
      </c>
      <c r="N107" s="56"/>
    </row>
    <row r="108" spans="1:14" s="26" customFormat="1" ht="24.95" customHeight="1" thickBot="1" x14ac:dyDescent="0.3">
      <c r="A108" s="77"/>
      <c r="B108" s="81" t="s">
        <v>22</v>
      </c>
      <c r="C108" s="36"/>
      <c r="D108" s="37"/>
      <c r="E108" s="42" t="s">
        <v>137</v>
      </c>
      <c r="F108" s="43"/>
      <c r="G108" s="40" t="s">
        <v>118</v>
      </c>
      <c r="H108" s="41"/>
      <c r="I108" s="42" t="s">
        <v>119</v>
      </c>
      <c r="J108" s="43"/>
      <c r="K108" s="42" t="s">
        <v>120</v>
      </c>
      <c r="L108" s="43"/>
      <c r="M108" s="83" t="s">
        <v>121</v>
      </c>
      <c r="N108" s="84"/>
    </row>
    <row r="109" spans="1:14" s="26" customFormat="1" ht="48" x14ac:dyDescent="0.25">
      <c r="A109" s="69">
        <v>35</v>
      </c>
      <c r="B109" s="20" t="s">
        <v>138</v>
      </c>
      <c r="C109" s="21">
        <v>50</v>
      </c>
      <c r="D109" s="22" t="s">
        <v>88</v>
      </c>
      <c r="E109" s="23">
        <v>2.66</v>
      </c>
      <c r="F109" s="24">
        <f>(C109)*(E109)</f>
        <v>133</v>
      </c>
      <c r="G109" s="23">
        <v>4.26</v>
      </c>
      <c r="H109" s="24">
        <f>(C109)*(G109)</f>
        <v>213</v>
      </c>
      <c r="I109" s="23">
        <v>45.9</v>
      </c>
      <c r="J109" s="24">
        <f>(C109)*(I109)</f>
        <v>2295</v>
      </c>
      <c r="K109" s="85" t="s">
        <v>111</v>
      </c>
      <c r="L109" s="86"/>
      <c r="M109" s="52">
        <v>2.4900000000000002</v>
      </c>
      <c r="N109" s="53">
        <f>(C109)*(M109)</f>
        <v>124.50000000000001</v>
      </c>
    </row>
    <row r="110" spans="1:14" s="26" customFormat="1" x14ac:dyDescent="0.25">
      <c r="A110" s="72"/>
      <c r="B110" s="47" t="s">
        <v>16</v>
      </c>
      <c r="C110" s="29"/>
      <c r="D110" s="30"/>
      <c r="E110" s="31" t="s">
        <v>65</v>
      </c>
      <c r="F110" s="32"/>
      <c r="G110" s="59" t="s">
        <v>57</v>
      </c>
      <c r="H110" s="60"/>
      <c r="I110" s="31" t="s">
        <v>19</v>
      </c>
      <c r="J110" s="32"/>
      <c r="K110" s="31"/>
      <c r="L110" s="32"/>
      <c r="M110" s="55" t="s">
        <v>21</v>
      </c>
      <c r="N110" s="56"/>
    </row>
    <row r="111" spans="1:14" s="26" customFormat="1" ht="39.950000000000003" customHeight="1" thickBot="1" x14ac:dyDescent="0.3">
      <c r="A111" s="77"/>
      <c r="B111" s="81" t="s">
        <v>22</v>
      </c>
      <c r="C111" s="36"/>
      <c r="D111" s="37"/>
      <c r="E111" s="42" t="s">
        <v>139</v>
      </c>
      <c r="F111" s="43"/>
      <c r="G111" s="40" t="s">
        <v>118</v>
      </c>
      <c r="H111" s="41"/>
      <c r="I111" s="42" t="s">
        <v>119</v>
      </c>
      <c r="J111" s="43"/>
      <c r="K111" s="42"/>
      <c r="L111" s="43"/>
      <c r="M111" s="83" t="s">
        <v>121</v>
      </c>
      <c r="N111" s="84"/>
    </row>
    <row r="112" spans="1:14" s="26" customFormat="1" ht="48" x14ac:dyDescent="0.25">
      <c r="A112" s="69">
        <v>36</v>
      </c>
      <c r="B112" s="20" t="s">
        <v>140</v>
      </c>
      <c r="C112" s="21">
        <v>50</v>
      </c>
      <c r="D112" s="22" t="s">
        <v>88</v>
      </c>
      <c r="E112" s="23">
        <v>2.84</v>
      </c>
      <c r="F112" s="24">
        <f>(C112)*(E112)</f>
        <v>142</v>
      </c>
      <c r="G112" s="23">
        <v>4.7300000000000004</v>
      </c>
      <c r="H112" s="24">
        <f>(C112)*(G112)</f>
        <v>236.50000000000003</v>
      </c>
      <c r="I112" s="23">
        <v>56.9</v>
      </c>
      <c r="J112" s="24">
        <f>(C112)*(I112)</f>
        <v>2845</v>
      </c>
      <c r="K112" s="85" t="s">
        <v>111</v>
      </c>
      <c r="L112" s="86"/>
      <c r="M112" s="52">
        <v>2.59</v>
      </c>
      <c r="N112" s="53">
        <f>(C112)*(M112)</f>
        <v>129.5</v>
      </c>
    </row>
    <row r="113" spans="1:14" s="26" customFormat="1" x14ac:dyDescent="0.25">
      <c r="A113" s="72"/>
      <c r="B113" s="47" t="s">
        <v>16</v>
      </c>
      <c r="C113" s="29"/>
      <c r="D113" s="30"/>
      <c r="E113" s="31" t="s">
        <v>65</v>
      </c>
      <c r="F113" s="32"/>
      <c r="G113" s="59" t="s">
        <v>57</v>
      </c>
      <c r="H113" s="60"/>
      <c r="I113" s="31" t="s">
        <v>19</v>
      </c>
      <c r="J113" s="32"/>
      <c r="K113" s="31"/>
      <c r="L113" s="32"/>
      <c r="M113" s="55" t="s">
        <v>21</v>
      </c>
      <c r="N113" s="56"/>
    </row>
    <row r="114" spans="1:14" s="26" customFormat="1" ht="24.95" customHeight="1" thickBot="1" x14ac:dyDescent="0.3">
      <c r="A114" s="77"/>
      <c r="B114" s="81" t="s">
        <v>22</v>
      </c>
      <c r="C114" s="36"/>
      <c r="D114" s="37"/>
      <c r="E114" s="42" t="s">
        <v>141</v>
      </c>
      <c r="F114" s="43"/>
      <c r="G114" s="40" t="s">
        <v>118</v>
      </c>
      <c r="H114" s="41"/>
      <c r="I114" s="42" t="s">
        <v>119</v>
      </c>
      <c r="J114" s="43"/>
      <c r="K114" s="42"/>
      <c r="L114" s="43"/>
      <c r="M114" s="62" t="s">
        <v>121</v>
      </c>
      <c r="N114" s="63"/>
    </row>
    <row r="115" spans="1:14" s="26" customFormat="1" ht="24" x14ac:dyDescent="0.25">
      <c r="A115" s="69">
        <v>37</v>
      </c>
      <c r="B115" s="20" t="s">
        <v>142</v>
      </c>
      <c r="C115" s="21">
        <v>50</v>
      </c>
      <c r="D115" s="22" t="s">
        <v>88</v>
      </c>
      <c r="E115" s="23">
        <v>11.45</v>
      </c>
      <c r="F115" s="24">
        <f>(C115)*(E115)</f>
        <v>572.5</v>
      </c>
      <c r="G115" s="85" t="s">
        <v>143</v>
      </c>
      <c r="H115" s="86"/>
      <c r="I115" s="23">
        <v>12.9</v>
      </c>
      <c r="J115" s="24">
        <f>(C115)*(I115)</f>
        <v>645</v>
      </c>
      <c r="K115" s="85" t="s">
        <v>111</v>
      </c>
      <c r="L115" s="86"/>
      <c r="M115" s="52">
        <v>10.5</v>
      </c>
      <c r="N115" s="53">
        <f>(C115)*(M115)</f>
        <v>525</v>
      </c>
    </row>
    <row r="116" spans="1:14" s="26" customFormat="1" x14ac:dyDescent="0.25">
      <c r="A116" s="72"/>
      <c r="B116" s="47" t="s">
        <v>16</v>
      </c>
      <c r="C116" s="29"/>
      <c r="D116" s="30"/>
      <c r="E116" s="31" t="s">
        <v>65</v>
      </c>
      <c r="F116" s="32"/>
      <c r="G116" s="31"/>
      <c r="H116" s="32"/>
      <c r="I116" s="31" t="s">
        <v>19</v>
      </c>
      <c r="J116" s="32"/>
      <c r="K116" s="31"/>
      <c r="L116" s="32"/>
      <c r="M116" s="55" t="s">
        <v>21</v>
      </c>
      <c r="N116" s="56"/>
    </row>
    <row r="117" spans="1:14" s="26" customFormat="1" ht="12.75" thickBot="1" x14ac:dyDescent="0.3">
      <c r="A117" s="77"/>
      <c r="B117" s="48" t="s">
        <v>22</v>
      </c>
      <c r="C117" s="36"/>
      <c r="D117" s="37"/>
      <c r="E117" s="42" t="s">
        <v>144</v>
      </c>
      <c r="F117" s="43"/>
      <c r="G117" s="42"/>
      <c r="H117" s="43"/>
      <c r="I117" s="42" t="s">
        <v>145</v>
      </c>
      <c r="J117" s="43"/>
      <c r="K117" s="42"/>
      <c r="L117" s="43"/>
      <c r="M117" s="87" t="s">
        <v>146</v>
      </c>
      <c r="N117" s="79"/>
    </row>
    <row r="118" spans="1:14" s="26" customFormat="1" ht="24" x14ac:dyDescent="0.25">
      <c r="A118" s="69">
        <v>38</v>
      </c>
      <c r="B118" s="20" t="s">
        <v>147</v>
      </c>
      <c r="C118" s="21">
        <v>50</v>
      </c>
      <c r="D118" s="22" t="s">
        <v>88</v>
      </c>
      <c r="E118" s="23">
        <v>11.45</v>
      </c>
      <c r="F118" s="24">
        <f>(C118)*(E118)</f>
        <v>572.5</v>
      </c>
      <c r="G118" s="85" t="s">
        <v>143</v>
      </c>
      <c r="H118" s="86"/>
      <c r="I118" s="23">
        <v>12.9</v>
      </c>
      <c r="J118" s="24">
        <f>(C118)*(I118)</f>
        <v>645</v>
      </c>
      <c r="K118" s="85" t="s">
        <v>111</v>
      </c>
      <c r="L118" s="86"/>
      <c r="M118" s="52">
        <v>10.5</v>
      </c>
      <c r="N118" s="53">
        <f>(C118)*(M118)</f>
        <v>525</v>
      </c>
    </row>
    <row r="119" spans="1:14" s="26" customFormat="1" x14ac:dyDescent="0.25">
      <c r="A119" s="72"/>
      <c r="B119" s="47" t="s">
        <v>16</v>
      </c>
      <c r="C119" s="29"/>
      <c r="D119" s="30"/>
      <c r="E119" s="31" t="s">
        <v>65</v>
      </c>
      <c r="F119" s="32"/>
      <c r="G119" s="31"/>
      <c r="H119" s="32"/>
      <c r="I119" s="31" t="s">
        <v>19</v>
      </c>
      <c r="J119" s="32"/>
      <c r="K119" s="31"/>
      <c r="L119" s="32"/>
      <c r="M119" s="55" t="s">
        <v>21</v>
      </c>
      <c r="N119" s="56"/>
    </row>
    <row r="120" spans="1:14" s="26" customFormat="1" ht="12.75" thickBot="1" x14ac:dyDescent="0.3">
      <c r="A120" s="77"/>
      <c r="B120" s="48" t="s">
        <v>22</v>
      </c>
      <c r="C120" s="36"/>
      <c r="D120" s="37"/>
      <c r="E120" s="42" t="s">
        <v>148</v>
      </c>
      <c r="F120" s="43"/>
      <c r="G120" s="42"/>
      <c r="H120" s="43"/>
      <c r="I120" s="42" t="s">
        <v>149</v>
      </c>
      <c r="J120" s="43"/>
      <c r="K120" s="42"/>
      <c r="L120" s="43"/>
      <c r="M120" s="87" t="s">
        <v>146</v>
      </c>
      <c r="N120" s="79"/>
    </row>
    <row r="121" spans="1:14" s="26" customFormat="1" ht="24" x14ac:dyDescent="0.25">
      <c r="A121" s="69">
        <v>39</v>
      </c>
      <c r="B121" s="20" t="s">
        <v>150</v>
      </c>
      <c r="C121" s="21">
        <v>50</v>
      </c>
      <c r="D121" s="22" t="s">
        <v>88</v>
      </c>
      <c r="E121" s="23">
        <v>11.45</v>
      </c>
      <c r="F121" s="24">
        <f>(C121)*(E121)</f>
        <v>572.5</v>
      </c>
      <c r="G121" s="85" t="s">
        <v>143</v>
      </c>
      <c r="H121" s="86"/>
      <c r="I121" s="23">
        <v>12.9</v>
      </c>
      <c r="J121" s="24">
        <f>(C121)*(I121)</f>
        <v>645</v>
      </c>
      <c r="K121" s="85" t="s">
        <v>111</v>
      </c>
      <c r="L121" s="86"/>
      <c r="M121" s="52">
        <v>10.5</v>
      </c>
      <c r="N121" s="53">
        <f>(C121)*(M121)</f>
        <v>525</v>
      </c>
    </row>
    <row r="122" spans="1:14" s="26" customFormat="1" x14ac:dyDescent="0.25">
      <c r="A122" s="72"/>
      <c r="B122" s="47" t="s">
        <v>16</v>
      </c>
      <c r="C122" s="29"/>
      <c r="D122" s="30"/>
      <c r="E122" s="31" t="s">
        <v>65</v>
      </c>
      <c r="F122" s="32"/>
      <c r="G122" s="31"/>
      <c r="H122" s="32"/>
      <c r="I122" s="31" t="s">
        <v>19</v>
      </c>
      <c r="J122" s="32"/>
      <c r="K122" s="31"/>
      <c r="L122" s="32"/>
      <c r="M122" s="55" t="s">
        <v>21</v>
      </c>
      <c r="N122" s="56"/>
    </row>
    <row r="123" spans="1:14" s="26" customFormat="1" ht="12.75" thickBot="1" x14ac:dyDescent="0.3">
      <c r="A123" s="77"/>
      <c r="B123" s="48" t="s">
        <v>22</v>
      </c>
      <c r="C123" s="36"/>
      <c r="D123" s="37"/>
      <c r="E123" s="42" t="s">
        <v>151</v>
      </c>
      <c r="F123" s="43"/>
      <c r="G123" s="42"/>
      <c r="H123" s="43"/>
      <c r="I123" s="42" t="s">
        <v>149</v>
      </c>
      <c r="J123" s="43"/>
      <c r="K123" s="42"/>
      <c r="L123" s="43"/>
      <c r="M123" s="87" t="s">
        <v>146</v>
      </c>
      <c r="N123" s="79"/>
    </row>
    <row r="124" spans="1:14" s="26" customFormat="1" ht="24" x14ac:dyDescent="0.25">
      <c r="A124" s="69">
        <v>40</v>
      </c>
      <c r="B124" s="20" t="s">
        <v>152</v>
      </c>
      <c r="C124" s="21">
        <v>50</v>
      </c>
      <c r="D124" s="22" t="s">
        <v>88</v>
      </c>
      <c r="E124" s="23">
        <v>11.45</v>
      </c>
      <c r="F124" s="24">
        <f>(C124)*(E124)</f>
        <v>572.5</v>
      </c>
      <c r="G124" s="85" t="s">
        <v>143</v>
      </c>
      <c r="H124" s="86"/>
      <c r="I124" s="23">
        <v>12.9</v>
      </c>
      <c r="J124" s="24">
        <f>(C124)*(I124)</f>
        <v>645</v>
      </c>
      <c r="K124" s="85" t="s">
        <v>111</v>
      </c>
      <c r="L124" s="86"/>
      <c r="M124" s="52">
        <v>10.5</v>
      </c>
      <c r="N124" s="53">
        <f>(C124)*(M124)</f>
        <v>525</v>
      </c>
    </row>
    <row r="125" spans="1:14" s="26" customFormat="1" x14ac:dyDescent="0.25">
      <c r="A125" s="72"/>
      <c r="B125" s="47" t="s">
        <v>16</v>
      </c>
      <c r="C125" s="29"/>
      <c r="D125" s="30"/>
      <c r="E125" s="31" t="s">
        <v>65</v>
      </c>
      <c r="F125" s="32"/>
      <c r="G125" s="31"/>
      <c r="H125" s="32"/>
      <c r="I125" s="31" t="s">
        <v>19</v>
      </c>
      <c r="J125" s="32"/>
      <c r="K125" s="31"/>
      <c r="L125" s="32"/>
      <c r="M125" s="55" t="s">
        <v>21</v>
      </c>
      <c r="N125" s="56"/>
    </row>
    <row r="126" spans="1:14" s="26" customFormat="1" ht="12.75" thickBot="1" x14ac:dyDescent="0.3">
      <c r="A126" s="77"/>
      <c r="B126" s="48" t="s">
        <v>22</v>
      </c>
      <c r="C126" s="36"/>
      <c r="D126" s="37"/>
      <c r="E126" s="42" t="s">
        <v>153</v>
      </c>
      <c r="F126" s="43"/>
      <c r="G126" s="42"/>
      <c r="H126" s="43"/>
      <c r="I126" s="42" t="s">
        <v>149</v>
      </c>
      <c r="J126" s="43"/>
      <c r="K126" s="42"/>
      <c r="L126" s="43"/>
      <c r="M126" s="87" t="s">
        <v>146</v>
      </c>
      <c r="N126" s="79"/>
    </row>
    <row r="127" spans="1:14" s="26" customFormat="1" ht="24" x14ac:dyDescent="0.25">
      <c r="A127" s="88">
        <v>41</v>
      </c>
      <c r="B127" s="89" t="s">
        <v>154</v>
      </c>
      <c r="C127" s="90">
        <v>50</v>
      </c>
      <c r="D127" s="91" t="s">
        <v>88</v>
      </c>
      <c r="E127" s="92">
        <v>11.9</v>
      </c>
      <c r="F127" s="93">
        <f>(C127)*(E127)</f>
        <v>595</v>
      </c>
      <c r="G127" s="94" t="s">
        <v>143</v>
      </c>
      <c r="H127" s="95"/>
      <c r="I127" s="92">
        <v>13.18</v>
      </c>
      <c r="J127" s="93">
        <f>(C127)*(I127)</f>
        <v>659</v>
      </c>
      <c r="K127" s="94" t="s">
        <v>111</v>
      </c>
      <c r="L127" s="95"/>
      <c r="M127" s="96">
        <v>10.95</v>
      </c>
      <c r="N127" s="97">
        <f>(C127)*(M127)</f>
        <v>547.5</v>
      </c>
    </row>
    <row r="128" spans="1:14" s="26" customFormat="1" x14ac:dyDescent="0.25">
      <c r="A128" s="72"/>
      <c r="B128" s="47" t="s">
        <v>16</v>
      </c>
      <c r="C128" s="29"/>
      <c r="D128" s="30"/>
      <c r="E128" s="31" t="s">
        <v>65</v>
      </c>
      <c r="F128" s="32"/>
      <c r="G128" s="31"/>
      <c r="H128" s="32"/>
      <c r="I128" s="31" t="s">
        <v>19</v>
      </c>
      <c r="J128" s="32"/>
      <c r="K128" s="31"/>
      <c r="L128" s="32"/>
      <c r="M128" s="55" t="s">
        <v>21</v>
      </c>
      <c r="N128" s="56"/>
    </row>
    <row r="129" spans="1:14" s="26" customFormat="1" x14ac:dyDescent="0.25">
      <c r="A129" s="72"/>
      <c r="B129" s="47" t="s">
        <v>22</v>
      </c>
      <c r="C129" s="29"/>
      <c r="D129" s="30"/>
      <c r="E129" s="31" t="s">
        <v>155</v>
      </c>
      <c r="F129" s="32"/>
      <c r="G129" s="31"/>
      <c r="H129" s="32"/>
      <c r="I129" s="31" t="s">
        <v>149</v>
      </c>
      <c r="J129" s="32"/>
      <c r="K129" s="31"/>
      <c r="L129" s="32"/>
      <c r="M129" s="98" t="s">
        <v>146</v>
      </c>
      <c r="N129" s="76"/>
    </row>
    <row r="130" spans="1:14" s="26" customFormat="1" ht="24" x14ac:dyDescent="0.25">
      <c r="A130" s="72">
        <v>42</v>
      </c>
      <c r="B130" s="47" t="s">
        <v>156</v>
      </c>
      <c r="C130" s="29">
        <v>50</v>
      </c>
      <c r="D130" s="30" t="s">
        <v>88</v>
      </c>
      <c r="E130" s="99">
        <v>11.9</v>
      </c>
      <c r="F130" s="100">
        <f>(C130)*(E130)</f>
        <v>595</v>
      </c>
      <c r="G130" s="31" t="s">
        <v>143</v>
      </c>
      <c r="H130" s="32"/>
      <c r="I130" s="99">
        <v>13.9</v>
      </c>
      <c r="J130" s="100">
        <f>(C130)*(I130)</f>
        <v>695</v>
      </c>
      <c r="K130" s="31" t="s">
        <v>111</v>
      </c>
      <c r="L130" s="32"/>
      <c r="M130" s="101">
        <v>10.95</v>
      </c>
      <c r="N130" s="102">
        <f>(C130)*(M130)</f>
        <v>547.5</v>
      </c>
    </row>
    <row r="131" spans="1:14" s="26" customFormat="1" x14ac:dyDescent="0.25">
      <c r="A131" s="72"/>
      <c r="B131" s="47" t="s">
        <v>16</v>
      </c>
      <c r="C131" s="29"/>
      <c r="D131" s="30"/>
      <c r="E131" s="31" t="s">
        <v>65</v>
      </c>
      <c r="F131" s="32"/>
      <c r="G131" s="31"/>
      <c r="H131" s="32"/>
      <c r="I131" s="31" t="s">
        <v>19</v>
      </c>
      <c r="J131" s="32"/>
      <c r="K131" s="31"/>
      <c r="L131" s="32"/>
      <c r="M131" s="55" t="s">
        <v>21</v>
      </c>
      <c r="N131" s="56"/>
    </row>
    <row r="132" spans="1:14" s="26" customFormat="1" x14ac:dyDescent="0.25">
      <c r="A132" s="72"/>
      <c r="B132" s="47" t="s">
        <v>22</v>
      </c>
      <c r="C132" s="29"/>
      <c r="D132" s="30"/>
      <c r="E132" s="31" t="s">
        <v>157</v>
      </c>
      <c r="F132" s="32"/>
      <c r="G132" s="31"/>
      <c r="H132" s="32"/>
      <c r="I132" s="31" t="s">
        <v>149</v>
      </c>
      <c r="J132" s="32"/>
      <c r="K132" s="31"/>
      <c r="L132" s="32"/>
      <c r="M132" s="98" t="s">
        <v>146</v>
      </c>
      <c r="N132" s="76"/>
    </row>
    <row r="133" spans="1:14" s="26" customFormat="1" ht="24" x14ac:dyDescent="0.25">
      <c r="A133" s="72">
        <v>43</v>
      </c>
      <c r="B133" s="47" t="s">
        <v>158</v>
      </c>
      <c r="C133" s="29">
        <v>50</v>
      </c>
      <c r="D133" s="30" t="s">
        <v>88</v>
      </c>
      <c r="E133" s="99">
        <v>11.9</v>
      </c>
      <c r="F133" s="100">
        <f>(C133)*(E133)</f>
        <v>595</v>
      </c>
      <c r="G133" s="31" t="s">
        <v>143</v>
      </c>
      <c r="H133" s="32"/>
      <c r="I133" s="99">
        <v>14.54</v>
      </c>
      <c r="J133" s="100">
        <f>(C133)*(I133)</f>
        <v>727</v>
      </c>
      <c r="K133" s="31" t="s">
        <v>159</v>
      </c>
      <c r="L133" s="32"/>
      <c r="M133" s="101">
        <v>10.95</v>
      </c>
      <c r="N133" s="102">
        <f>(C133)*(M133)</f>
        <v>547.5</v>
      </c>
    </row>
    <row r="134" spans="1:14" s="26" customFormat="1" x14ac:dyDescent="0.25">
      <c r="A134" s="72"/>
      <c r="B134" s="47" t="s">
        <v>16</v>
      </c>
      <c r="C134" s="29"/>
      <c r="D134" s="30"/>
      <c r="E134" s="31" t="s">
        <v>65</v>
      </c>
      <c r="F134" s="32"/>
      <c r="G134" s="31"/>
      <c r="H134" s="32"/>
      <c r="I134" s="31" t="s">
        <v>19</v>
      </c>
      <c r="J134" s="32"/>
      <c r="K134" s="31"/>
      <c r="L134" s="32"/>
      <c r="M134" s="55" t="s">
        <v>21</v>
      </c>
      <c r="N134" s="56"/>
    </row>
    <row r="135" spans="1:14" s="26" customFormat="1" x14ac:dyDescent="0.25">
      <c r="A135" s="72"/>
      <c r="B135" s="47" t="s">
        <v>22</v>
      </c>
      <c r="C135" s="29"/>
      <c r="D135" s="30"/>
      <c r="E135" s="31" t="s">
        <v>160</v>
      </c>
      <c r="F135" s="32"/>
      <c r="G135" s="31"/>
      <c r="H135" s="32"/>
      <c r="I135" s="31" t="s">
        <v>149</v>
      </c>
      <c r="J135" s="32"/>
      <c r="K135" s="31"/>
      <c r="L135" s="32"/>
      <c r="M135" s="98" t="s">
        <v>146</v>
      </c>
      <c r="N135" s="76"/>
    </row>
    <row r="136" spans="1:14" s="26" customFormat="1" ht="24" x14ac:dyDescent="0.25">
      <c r="A136" s="72">
        <v>44</v>
      </c>
      <c r="B136" s="47" t="s">
        <v>161</v>
      </c>
      <c r="C136" s="29">
        <v>50</v>
      </c>
      <c r="D136" s="30" t="s">
        <v>88</v>
      </c>
      <c r="E136" s="99">
        <v>11.9</v>
      </c>
      <c r="F136" s="100">
        <f>(C136)*(E136)</f>
        <v>595</v>
      </c>
      <c r="G136" s="31" t="s">
        <v>143</v>
      </c>
      <c r="H136" s="32"/>
      <c r="I136" s="99">
        <v>14.9</v>
      </c>
      <c r="J136" s="100">
        <f>(C136)*(I136)</f>
        <v>745</v>
      </c>
      <c r="K136" s="31" t="s">
        <v>162</v>
      </c>
      <c r="L136" s="32"/>
      <c r="M136" s="101">
        <v>11.5</v>
      </c>
      <c r="N136" s="102">
        <f>(C136)*(M136)</f>
        <v>575</v>
      </c>
    </row>
    <row r="137" spans="1:14" s="26" customFormat="1" x14ac:dyDescent="0.25">
      <c r="A137" s="72"/>
      <c r="B137" s="47" t="s">
        <v>16</v>
      </c>
      <c r="C137" s="29"/>
      <c r="D137" s="30"/>
      <c r="E137" s="31" t="s">
        <v>65</v>
      </c>
      <c r="F137" s="32"/>
      <c r="G137" s="31"/>
      <c r="H137" s="32"/>
      <c r="I137" s="31" t="s">
        <v>19</v>
      </c>
      <c r="J137" s="32"/>
      <c r="K137" s="31"/>
      <c r="L137" s="32"/>
      <c r="M137" s="55" t="s">
        <v>21</v>
      </c>
      <c r="N137" s="56"/>
    </row>
    <row r="138" spans="1:14" s="26" customFormat="1" x14ac:dyDescent="0.25">
      <c r="A138" s="72"/>
      <c r="B138" s="47" t="s">
        <v>22</v>
      </c>
      <c r="C138" s="29"/>
      <c r="D138" s="30"/>
      <c r="E138" s="31" t="s">
        <v>163</v>
      </c>
      <c r="F138" s="32"/>
      <c r="G138" s="31"/>
      <c r="H138" s="32"/>
      <c r="I138" s="31" t="s">
        <v>149</v>
      </c>
      <c r="J138" s="32"/>
      <c r="K138" s="31"/>
      <c r="L138" s="32"/>
      <c r="M138" s="98" t="s">
        <v>146</v>
      </c>
      <c r="N138" s="76"/>
    </row>
    <row r="139" spans="1:14" s="26" customFormat="1" ht="24" x14ac:dyDescent="0.25">
      <c r="A139" s="72">
        <v>45</v>
      </c>
      <c r="B139" s="47" t="s">
        <v>164</v>
      </c>
      <c r="C139" s="29">
        <v>50</v>
      </c>
      <c r="D139" s="30" t="s">
        <v>88</v>
      </c>
      <c r="E139" s="99">
        <v>13.9</v>
      </c>
      <c r="F139" s="100">
        <f>(C139)*(E139)</f>
        <v>695</v>
      </c>
      <c r="G139" s="31" t="s">
        <v>143</v>
      </c>
      <c r="H139" s="32"/>
      <c r="I139" s="99">
        <v>15.54</v>
      </c>
      <c r="J139" s="100">
        <f>(C139)*(I139)</f>
        <v>777</v>
      </c>
      <c r="K139" s="31" t="s">
        <v>162</v>
      </c>
      <c r="L139" s="32"/>
      <c r="M139" s="101">
        <v>11.5</v>
      </c>
      <c r="N139" s="102">
        <f>(C139)*(M139)</f>
        <v>575</v>
      </c>
    </row>
    <row r="140" spans="1:14" s="26" customFormat="1" x14ac:dyDescent="0.25">
      <c r="A140" s="72"/>
      <c r="B140" s="47" t="s">
        <v>16</v>
      </c>
      <c r="C140" s="29"/>
      <c r="D140" s="30"/>
      <c r="E140" s="31" t="s">
        <v>65</v>
      </c>
      <c r="F140" s="32"/>
      <c r="G140" s="31"/>
      <c r="H140" s="32"/>
      <c r="I140" s="31" t="s">
        <v>19</v>
      </c>
      <c r="J140" s="32"/>
      <c r="K140" s="31"/>
      <c r="L140" s="32"/>
      <c r="M140" s="55" t="s">
        <v>21</v>
      </c>
      <c r="N140" s="56"/>
    </row>
    <row r="141" spans="1:14" s="26" customFormat="1" x14ac:dyDescent="0.25">
      <c r="A141" s="72"/>
      <c r="B141" s="47" t="s">
        <v>22</v>
      </c>
      <c r="C141" s="29"/>
      <c r="D141" s="30"/>
      <c r="E141" s="31" t="s">
        <v>165</v>
      </c>
      <c r="F141" s="32"/>
      <c r="G141" s="31"/>
      <c r="H141" s="32"/>
      <c r="I141" s="31" t="s">
        <v>149</v>
      </c>
      <c r="J141" s="32"/>
      <c r="K141" s="31"/>
      <c r="L141" s="32"/>
      <c r="M141" s="98" t="s">
        <v>146</v>
      </c>
      <c r="N141" s="76"/>
    </row>
    <row r="142" spans="1:14" s="26" customFormat="1" ht="24" x14ac:dyDescent="0.25">
      <c r="A142" s="72">
        <v>46</v>
      </c>
      <c r="B142" s="47" t="s">
        <v>166</v>
      </c>
      <c r="C142" s="29">
        <v>50</v>
      </c>
      <c r="D142" s="30" t="s">
        <v>88</v>
      </c>
      <c r="E142" s="99">
        <v>14.9</v>
      </c>
      <c r="F142" s="100">
        <f>(C142)*(E142)</f>
        <v>745</v>
      </c>
      <c r="G142" s="31" t="s">
        <v>143</v>
      </c>
      <c r="H142" s="32"/>
      <c r="I142" s="99">
        <v>15.9</v>
      </c>
      <c r="J142" s="100">
        <f>(C142)*(I142)</f>
        <v>795</v>
      </c>
      <c r="K142" s="31" t="s">
        <v>162</v>
      </c>
      <c r="L142" s="32"/>
      <c r="M142" s="101">
        <v>12</v>
      </c>
      <c r="N142" s="102">
        <f>(C142)*(M142)</f>
        <v>600</v>
      </c>
    </row>
    <row r="143" spans="1:14" s="26" customFormat="1" x14ac:dyDescent="0.25">
      <c r="A143" s="72"/>
      <c r="B143" s="47" t="s">
        <v>16</v>
      </c>
      <c r="C143" s="29"/>
      <c r="D143" s="30"/>
      <c r="E143" s="31" t="s">
        <v>65</v>
      </c>
      <c r="F143" s="32"/>
      <c r="G143" s="31"/>
      <c r="H143" s="32"/>
      <c r="I143" s="31" t="s">
        <v>19</v>
      </c>
      <c r="J143" s="32"/>
      <c r="K143" s="31"/>
      <c r="L143" s="32"/>
      <c r="M143" s="55" t="s">
        <v>21</v>
      </c>
      <c r="N143" s="56"/>
    </row>
    <row r="144" spans="1:14" s="26" customFormat="1" x14ac:dyDescent="0.25">
      <c r="A144" s="72"/>
      <c r="B144" s="47" t="s">
        <v>22</v>
      </c>
      <c r="C144" s="29"/>
      <c r="D144" s="30"/>
      <c r="E144" s="31" t="s">
        <v>167</v>
      </c>
      <c r="F144" s="32"/>
      <c r="G144" s="31"/>
      <c r="H144" s="32"/>
      <c r="I144" s="31" t="s">
        <v>149</v>
      </c>
      <c r="J144" s="32"/>
      <c r="K144" s="31"/>
      <c r="L144" s="32"/>
      <c r="M144" s="98" t="s">
        <v>146</v>
      </c>
      <c r="N144" s="76"/>
    </row>
    <row r="145" spans="1:14" s="26" customFormat="1" ht="36" x14ac:dyDescent="0.25">
      <c r="A145" s="72">
        <v>47</v>
      </c>
      <c r="B145" s="47" t="s">
        <v>168</v>
      </c>
      <c r="C145" s="29">
        <v>50</v>
      </c>
      <c r="D145" s="30" t="s">
        <v>88</v>
      </c>
      <c r="E145" s="99">
        <v>13.75</v>
      </c>
      <c r="F145" s="100">
        <f>(C145)*(E145)</f>
        <v>687.5</v>
      </c>
      <c r="G145" s="31" t="s">
        <v>143</v>
      </c>
      <c r="H145" s="32"/>
      <c r="I145" s="99">
        <v>12.9</v>
      </c>
      <c r="J145" s="100">
        <f>(C145)*(I145)</f>
        <v>645</v>
      </c>
      <c r="K145" s="31" t="s">
        <v>162</v>
      </c>
      <c r="L145" s="32"/>
      <c r="M145" s="101">
        <v>10.99</v>
      </c>
      <c r="N145" s="102">
        <f>(C145)*(M145)</f>
        <v>549.5</v>
      </c>
    </row>
    <row r="146" spans="1:14" s="26" customFormat="1" x14ac:dyDescent="0.25">
      <c r="A146" s="72"/>
      <c r="B146" s="47" t="s">
        <v>16</v>
      </c>
      <c r="C146" s="29"/>
      <c r="D146" s="30"/>
      <c r="E146" s="31" t="s">
        <v>65</v>
      </c>
      <c r="F146" s="32"/>
      <c r="G146" s="31"/>
      <c r="H146" s="32"/>
      <c r="I146" s="31" t="s">
        <v>19</v>
      </c>
      <c r="J146" s="32"/>
      <c r="K146" s="31"/>
      <c r="L146" s="32"/>
      <c r="M146" s="55" t="s">
        <v>21</v>
      </c>
      <c r="N146" s="56"/>
    </row>
    <row r="147" spans="1:14" s="26" customFormat="1" x14ac:dyDescent="0.25">
      <c r="A147" s="72"/>
      <c r="B147" s="47" t="s">
        <v>22</v>
      </c>
      <c r="C147" s="29"/>
      <c r="D147" s="30"/>
      <c r="E147" s="31" t="s">
        <v>169</v>
      </c>
      <c r="F147" s="32"/>
      <c r="G147" s="31"/>
      <c r="H147" s="32"/>
      <c r="I147" s="31" t="s">
        <v>170</v>
      </c>
      <c r="J147" s="32"/>
      <c r="K147" s="31"/>
      <c r="L147" s="32"/>
      <c r="M147" s="55" t="s">
        <v>171</v>
      </c>
      <c r="N147" s="56"/>
    </row>
    <row r="148" spans="1:14" s="26" customFormat="1" ht="36" x14ac:dyDescent="0.25">
      <c r="A148" s="72">
        <v>48</v>
      </c>
      <c r="B148" s="47" t="s">
        <v>172</v>
      </c>
      <c r="C148" s="29">
        <v>50</v>
      </c>
      <c r="D148" s="30" t="s">
        <v>88</v>
      </c>
      <c r="E148" s="99">
        <v>13.75</v>
      </c>
      <c r="F148" s="100">
        <f>(C148)*(E148)</f>
        <v>687.5</v>
      </c>
      <c r="G148" s="31" t="s">
        <v>143</v>
      </c>
      <c r="H148" s="32"/>
      <c r="I148" s="99">
        <v>12.9</v>
      </c>
      <c r="J148" s="100">
        <f>(C148)*(I148)</f>
        <v>645</v>
      </c>
      <c r="K148" s="31" t="s">
        <v>162</v>
      </c>
      <c r="L148" s="32"/>
      <c r="M148" s="101">
        <v>10.99</v>
      </c>
      <c r="N148" s="102">
        <f>(C148)*(M148)</f>
        <v>549.5</v>
      </c>
    </row>
    <row r="149" spans="1:14" s="26" customFormat="1" x14ac:dyDescent="0.25">
      <c r="A149" s="72"/>
      <c r="B149" s="47" t="s">
        <v>16</v>
      </c>
      <c r="C149" s="29"/>
      <c r="D149" s="30"/>
      <c r="E149" s="31" t="s">
        <v>65</v>
      </c>
      <c r="F149" s="32"/>
      <c r="G149" s="31"/>
      <c r="H149" s="32"/>
      <c r="I149" s="31" t="s">
        <v>19</v>
      </c>
      <c r="J149" s="32"/>
      <c r="K149" s="31"/>
      <c r="L149" s="32"/>
      <c r="M149" s="55" t="s">
        <v>21</v>
      </c>
      <c r="N149" s="56"/>
    </row>
    <row r="150" spans="1:14" s="26" customFormat="1" x14ac:dyDescent="0.25">
      <c r="A150" s="72"/>
      <c r="B150" s="47" t="s">
        <v>22</v>
      </c>
      <c r="C150" s="29"/>
      <c r="D150" s="30"/>
      <c r="E150" s="31" t="s">
        <v>173</v>
      </c>
      <c r="F150" s="32"/>
      <c r="G150" s="31"/>
      <c r="H150" s="32"/>
      <c r="I150" s="31" t="s">
        <v>170</v>
      </c>
      <c r="J150" s="32"/>
      <c r="K150" s="31"/>
      <c r="L150" s="32"/>
      <c r="M150" s="55" t="s">
        <v>171</v>
      </c>
      <c r="N150" s="56"/>
    </row>
    <row r="151" spans="1:14" s="26" customFormat="1" ht="36" x14ac:dyDescent="0.25">
      <c r="A151" s="72">
        <v>49</v>
      </c>
      <c r="B151" s="47" t="s">
        <v>174</v>
      </c>
      <c r="C151" s="29">
        <v>50</v>
      </c>
      <c r="D151" s="30" t="s">
        <v>88</v>
      </c>
      <c r="E151" s="99">
        <v>13.75</v>
      </c>
      <c r="F151" s="100">
        <f>(C151)*(E151)</f>
        <v>687.5</v>
      </c>
      <c r="G151" s="31" t="s">
        <v>143</v>
      </c>
      <c r="H151" s="32"/>
      <c r="I151" s="99">
        <v>12.9</v>
      </c>
      <c r="J151" s="100">
        <f>(C151)*(I151)</f>
        <v>645</v>
      </c>
      <c r="K151" s="31" t="s">
        <v>162</v>
      </c>
      <c r="L151" s="32"/>
      <c r="M151" s="101">
        <v>10.99</v>
      </c>
      <c r="N151" s="102">
        <f>(C151)*(M151)</f>
        <v>549.5</v>
      </c>
    </row>
    <row r="152" spans="1:14" s="26" customFormat="1" x14ac:dyDescent="0.25">
      <c r="A152" s="72"/>
      <c r="B152" s="47" t="s">
        <v>16</v>
      </c>
      <c r="C152" s="29"/>
      <c r="D152" s="30"/>
      <c r="E152" s="31" t="s">
        <v>65</v>
      </c>
      <c r="F152" s="32"/>
      <c r="G152" s="31"/>
      <c r="H152" s="32"/>
      <c r="I152" s="31" t="s">
        <v>19</v>
      </c>
      <c r="J152" s="32"/>
      <c r="K152" s="31"/>
      <c r="L152" s="32"/>
      <c r="M152" s="55" t="s">
        <v>21</v>
      </c>
      <c r="N152" s="56"/>
    </row>
    <row r="153" spans="1:14" s="26" customFormat="1" x14ac:dyDescent="0.25">
      <c r="A153" s="72"/>
      <c r="B153" s="47" t="s">
        <v>22</v>
      </c>
      <c r="C153" s="29"/>
      <c r="D153" s="30"/>
      <c r="E153" s="31" t="s">
        <v>175</v>
      </c>
      <c r="F153" s="32"/>
      <c r="G153" s="31"/>
      <c r="H153" s="32"/>
      <c r="I153" s="31" t="s">
        <v>170</v>
      </c>
      <c r="J153" s="32"/>
      <c r="K153" s="31"/>
      <c r="L153" s="32"/>
      <c r="M153" s="55" t="s">
        <v>171</v>
      </c>
      <c r="N153" s="56"/>
    </row>
    <row r="154" spans="1:14" s="26" customFormat="1" ht="36" x14ac:dyDescent="0.25">
      <c r="A154" s="72">
        <v>50</v>
      </c>
      <c r="B154" s="47" t="s">
        <v>176</v>
      </c>
      <c r="C154" s="29">
        <v>50</v>
      </c>
      <c r="D154" s="30" t="s">
        <v>88</v>
      </c>
      <c r="E154" s="99">
        <v>13.75</v>
      </c>
      <c r="F154" s="100">
        <f>(C154)*(E154)</f>
        <v>687.5</v>
      </c>
      <c r="G154" s="31" t="s">
        <v>143</v>
      </c>
      <c r="H154" s="32"/>
      <c r="I154" s="99">
        <v>12.9</v>
      </c>
      <c r="J154" s="100">
        <f>(C154)*(I154)</f>
        <v>645</v>
      </c>
      <c r="K154" s="31" t="s">
        <v>162</v>
      </c>
      <c r="L154" s="32"/>
      <c r="M154" s="101">
        <v>10.99</v>
      </c>
      <c r="N154" s="102">
        <f>(C154)*(M154)</f>
        <v>549.5</v>
      </c>
    </row>
    <row r="155" spans="1:14" s="26" customFormat="1" x14ac:dyDescent="0.25">
      <c r="A155" s="72"/>
      <c r="B155" s="47" t="s">
        <v>16</v>
      </c>
      <c r="C155" s="29"/>
      <c r="D155" s="30"/>
      <c r="E155" s="31" t="s">
        <v>65</v>
      </c>
      <c r="F155" s="32"/>
      <c r="G155" s="31"/>
      <c r="H155" s="32"/>
      <c r="I155" s="31" t="s">
        <v>19</v>
      </c>
      <c r="J155" s="32"/>
      <c r="K155" s="31"/>
      <c r="L155" s="32"/>
      <c r="M155" s="55" t="s">
        <v>21</v>
      </c>
      <c r="N155" s="56"/>
    </row>
    <row r="156" spans="1:14" s="26" customFormat="1" x14ac:dyDescent="0.25">
      <c r="A156" s="72"/>
      <c r="B156" s="47" t="s">
        <v>22</v>
      </c>
      <c r="C156" s="29"/>
      <c r="D156" s="30"/>
      <c r="E156" s="31" t="s">
        <v>177</v>
      </c>
      <c r="F156" s="32"/>
      <c r="G156" s="31"/>
      <c r="H156" s="32"/>
      <c r="I156" s="31" t="s">
        <v>170</v>
      </c>
      <c r="J156" s="32"/>
      <c r="K156" s="31"/>
      <c r="L156" s="32"/>
      <c r="M156" s="55" t="s">
        <v>171</v>
      </c>
      <c r="N156" s="56"/>
    </row>
    <row r="157" spans="1:14" s="26" customFormat="1" ht="36" x14ac:dyDescent="0.25">
      <c r="A157" s="72">
        <v>51</v>
      </c>
      <c r="B157" s="47" t="s">
        <v>178</v>
      </c>
      <c r="C157" s="29">
        <v>50</v>
      </c>
      <c r="D157" s="30" t="s">
        <v>88</v>
      </c>
      <c r="E157" s="99">
        <v>13.75</v>
      </c>
      <c r="F157" s="100">
        <f>(C157)*(E157)</f>
        <v>687.5</v>
      </c>
      <c r="G157" s="31" t="s">
        <v>143</v>
      </c>
      <c r="H157" s="32"/>
      <c r="I157" s="99">
        <v>13.18</v>
      </c>
      <c r="J157" s="100">
        <f>(C157)*(I157)</f>
        <v>659</v>
      </c>
      <c r="K157" s="31" t="s">
        <v>162</v>
      </c>
      <c r="L157" s="32"/>
      <c r="M157" s="101">
        <v>11.25</v>
      </c>
      <c r="N157" s="102">
        <f>(C157)*(M157)</f>
        <v>562.5</v>
      </c>
    </row>
    <row r="158" spans="1:14" s="26" customFormat="1" x14ac:dyDescent="0.25">
      <c r="A158" s="72"/>
      <c r="B158" s="47" t="s">
        <v>16</v>
      </c>
      <c r="C158" s="29"/>
      <c r="D158" s="30"/>
      <c r="E158" s="31" t="s">
        <v>65</v>
      </c>
      <c r="F158" s="32"/>
      <c r="G158" s="31"/>
      <c r="H158" s="32"/>
      <c r="I158" s="31" t="s">
        <v>19</v>
      </c>
      <c r="J158" s="32"/>
      <c r="K158" s="31"/>
      <c r="L158" s="32"/>
      <c r="M158" s="55" t="s">
        <v>21</v>
      </c>
      <c r="N158" s="56"/>
    </row>
    <row r="159" spans="1:14" s="26" customFormat="1" x14ac:dyDescent="0.25">
      <c r="A159" s="72"/>
      <c r="B159" s="47" t="s">
        <v>22</v>
      </c>
      <c r="C159" s="29"/>
      <c r="D159" s="30"/>
      <c r="E159" s="31" t="s">
        <v>179</v>
      </c>
      <c r="F159" s="32"/>
      <c r="G159" s="31"/>
      <c r="H159" s="32"/>
      <c r="I159" s="31" t="s">
        <v>170</v>
      </c>
      <c r="J159" s="32"/>
      <c r="K159" s="31"/>
      <c r="L159" s="32"/>
      <c r="M159" s="55" t="s">
        <v>171</v>
      </c>
      <c r="N159" s="56"/>
    </row>
    <row r="160" spans="1:14" s="26" customFormat="1" ht="36" x14ac:dyDescent="0.25">
      <c r="A160" s="72">
        <v>52</v>
      </c>
      <c r="B160" s="47" t="s">
        <v>180</v>
      </c>
      <c r="C160" s="29">
        <v>50</v>
      </c>
      <c r="D160" s="30" t="s">
        <v>88</v>
      </c>
      <c r="E160" s="99">
        <v>13.75</v>
      </c>
      <c r="F160" s="100">
        <f>(C160)*(E160)</f>
        <v>687.5</v>
      </c>
      <c r="G160" s="31" t="s">
        <v>143</v>
      </c>
      <c r="H160" s="32"/>
      <c r="I160" s="99">
        <v>13.9</v>
      </c>
      <c r="J160" s="100">
        <f>(C160)*(I160)</f>
        <v>695</v>
      </c>
      <c r="K160" s="31" t="s">
        <v>162</v>
      </c>
      <c r="L160" s="32"/>
      <c r="M160" s="101">
        <v>11.25</v>
      </c>
      <c r="N160" s="102">
        <f>(C160)*(M160)</f>
        <v>562.5</v>
      </c>
    </row>
    <row r="161" spans="1:14" s="26" customFormat="1" x14ac:dyDescent="0.25">
      <c r="A161" s="72"/>
      <c r="B161" s="47" t="s">
        <v>16</v>
      </c>
      <c r="C161" s="29"/>
      <c r="D161" s="30"/>
      <c r="E161" s="31" t="s">
        <v>65</v>
      </c>
      <c r="F161" s="32"/>
      <c r="G161" s="31"/>
      <c r="H161" s="32"/>
      <c r="I161" s="31" t="s">
        <v>19</v>
      </c>
      <c r="J161" s="32"/>
      <c r="K161" s="31"/>
      <c r="L161" s="32"/>
      <c r="M161" s="55" t="s">
        <v>21</v>
      </c>
      <c r="N161" s="56"/>
    </row>
    <row r="162" spans="1:14" s="26" customFormat="1" x14ac:dyDescent="0.25">
      <c r="A162" s="72"/>
      <c r="B162" s="47" t="s">
        <v>22</v>
      </c>
      <c r="C162" s="29"/>
      <c r="D162" s="30"/>
      <c r="E162" s="31" t="s">
        <v>181</v>
      </c>
      <c r="F162" s="32"/>
      <c r="G162" s="31"/>
      <c r="H162" s="32"/>
      <c r="I162" s="31" t="s">
        <v>170</v>
      </c>
      <c r="J162" s="32"/>
      <c r="K162" s="31"/>
      <c r="L162" s="32"/>
      <c r="M162" s="55" t="s">
        <v>171</v>
      </c>
      <c r="N162" s="56"/>
    </row>
    <row r="163" spans="1:14" s="26" customFormat="1" ht="36" x14ac:dyDescent="0.25">
      <c r="A163" s="72">
        <v>53</v>
      </c>
      <c r="B163" s="47" t="s">
        <v>182</v>
      </c>
      <c r="C163" s="29">
        <v>50</v>
      </c>
      <c r="D163" s="30" t="s">
        <v>88</v>
      </c>
      <c r="E163" s="99">
        <v>13.75</v>
      </c>
      <c r="F163" s="100">
        <f>(C163)*(E163)</f>
        <v>687.5</v>
      </c>
      <c r="G163" s="31" t="s">
        <v>143</v>
      </c>
      <c r="H163" s="32"/>
      <c r="I163" s="99">
        <v>14.54</v>
      </c>
      <c r="J163" s="100">
        <f>(C163)*(I163)</f>
        <v>727</v>
      </c>
      <c r="K163" s="31" t="s">
        <v>183</v>
      </c>
      <c r="L163" s="32"/>
      <c r="M163" s="101">
        <v>11.25</v>
      </c>
      <c r="N163" s="102">
        <f>(C163)*(M163)</f>
        <v>562.5</v>
      </c>
    </row>
    <row r="164" spans="1:14" s="26" customFormat="1" x14ac:dyDescent="0.25">
      <c r="A164" s="72"/>
      <c r="B164" s="47" t="s">
        <v>16</v>
      </c>
      <c r="C164" s="29"/>
      <c r="D164" s="30"/>
      <c r="E164" s="31" t="s">
        <v>65</v>
      </c>
      <c r="F164" s="32"/>
      <c r="G164" s="31"/>
      <c r="H164" s="32"/>
      <c r="I164" s="31" t="s">
        <v>19</v>
      </c>
      <c r="J164" s="32"/>
      <c r="K164" s="31"/>
      <c r="L164" s="32"/>
      <c r="M164" s="55" t="s">
        <v>21</v>
      </c>
      <c r="N164" s="56"/>
    </row>
    <row r="165" spans="1:14" s="26" customFormat="1" x14ac:dyDescent="0.25">
      <c r="A165" s="72"/>
      <c r="B165" s="47" t="s">
        <v>22</v>
      </c>
      <c r="C165" s="29"/>
      <c r="D165" s="30"/>
      <c r="E165" s="31" t="s">
        <v>184</v>
      </c>
      <c r="F165" s="32"/>
      <c r="G165" s="31"/>
      <c r="H165" s="32"/>
      <c r="I165" s="31" t="s">
        <v>170</v>
      </c>
      <c r="J165" s="32"/>
      <c r="K165" s="31"/>
      <c r="L165" s="32"/>
      <c r="M165" s="55" t="s">
        <v>171</v>
      </c>
      <c r="N165" s="56"/>
    </row>
    <row r="166" spans="1:14" s="26" customFormat="1" ht="36" x14ac:dyDescent="0.25">
      <c r="A166" s="72">
        <v>54</v>
      </c>
      <c r="B166" s="47" t="s">
        <v>185</v>
      </c>
      <c r="C166" s="29">
        <v>50</v>
      </c>
      <c r="D166" s="30" t="s">
        <v>88</v>
      </c>
      <c r="E166" s="99">
        <v>13.75</v>
      </c>
      <c r="F166" s="100">
        <f>(C166)*(E166)</f>
        <v>687.5</v>
      </c>
      <c r="G166" s="31" t="s">
        <v>143</v>
      </c>
      <c r="H166" s="32"/>
      <c r="I166" s="99">
        <v>14.9</v>
      </c>
      <c r="J166" s="100">
        <f>(C166)*(I166)</f>
        <v>745</v>
      </c>
      <c r="K166" s="31" t="s">
        <v>162</v>
      </c>
      <c r="L166" s="32"/>
      <c r="M166" s="101">
        <v>11.25</v>
      </c>
      <c r="N166" s="102">
        <f>(C166)*(M166)</f>
        <v>562.5</v>
      </c>
    </row>
    <row r="167" spans="1:14" s="26" customFormat="1" x14ac:dyDescent="0.25">
      <c r="A167" s="72"/>
      <c r="B167" s="47" t="s">
        <v>16</v>
      </c>
      <c r="C167" s="29"/>
      <c r="D167" s="30"/>
      <c r="E167" s="31" t="s">
        <v>65</v>
      </c>
      <c r="F167" s="32"/>
      <c r="G167" s="31"/>
      <c r="H167" s="32"/>
      <c r="I167" s="31" t="s">
        <v>19</v>
      </c>
      <c r="J167" s="32"/>
      <c r="K167" s="31"/>
      <c r="L167" s="32"/>
      <c r="M167" s="55" t="s">
        <v>21</v>
      </c>
      <c r="N167" s="56"/>
    </row>
    <row r="168" spans="1:14" s="26" customFormat="1" x14ac:dyDescent="0.25">
      <c r="A168" s="72"/>
      <c r="B168" s="47" t="s">
        <v>22</v>
      </c>
      <c r="C168" s="29"/>
      <c r="D168" s="30"/>
      <c r="E168" s="31" t="s">
        <v>186</v>
      </c>
      <c r="F168" s="32"/>
      <c r="G168" s="31"/>
      <c r="H168" s="32"/>
      <c r="I168" s="31" t="s">
        <v>170</v>
      </c>
      <c r="J168" s="32"/>
      <c r="K168" s="31"/>
      <c r="L168" s="32"/>
      <c r="M168" s="55" t="s">
        <v>171</v>
      </c>
      <c r="N168" s="56"/>
    </row>
    <row r="169" spans="1:14" s="26" customFormat="1" ht="36" x14ac:dyDescent="0.25">
      <c r="A169" s="72">
        <v>55</v>
      </c>
      <c r="B169" s="47" t="s">
        <v>187</v>
      </c>
      <c r="C169" s="29">
        <v>50</v>
      </c>
      <c r="D169" s="30" t="s">
        <v>88</v>
      </c>
      <c r="E169" s="99">
        <v>13.75</v>
      </c>
      <c r="F169" s="100">
        <f>(C169)*(E169)</f>
        <v>687.5</v>
      </c>
      <c r="G169" s="31" t="s">
        <v>143</v>
      </c>
      <c r="H169" s="32"/>
      <c r="I169" s="99">
        <v>15.54</v>
      </c>
      <c r="J169" s="100">
        <f>(C169)*(I169)</f>
        <v>777</v>
      </c>
      <c r="K169" s="31" t="s">
        <v>162</v>
      </c>
      <c r="L169" s="32"/>
      <c r="M169" s="101">
        <v>12</v>
      </c>
      <c r="N169" s="102">
        <f>(C169)*(M169)</f>
        <v>600</v>
      </c>
    </row>
    <row r="170" spans="1:14" s="26" customFormat="1" x14ac:dyDescent="0.25">
      <c r="A170" s="72"/>
      <c r="B170" s="47" t="s">
        <v>16</v>
      </c>
      <c r="C170" s="29"/>
      <c r="D170" s="30"/>
      <c r="E170" s="31" t="s">
        <v>65</v>
      </c>
      <c r="F170" s="32"/>
      <c r="G170" s="31"/>
      <c r="H170" s="32"/>
      <c r="I170" s="31" t="s">
        <v>19</v>
      </c>
      <c r="J170" s="32"/>
      <c r="K170" s="31"/>
      <c r="L170" s="32"/>
      <c r="M170" s="55" t="s">
        <v>21</v>
      </c>
      <c r="N170" s="56"/>
    </row>
    <row r="171" spans="1:14" s="26" customFormat="1" x14ac:dyDescent="0.25">
      <c r="A171" s="72"/>
      <c r="B171" s="47" t="s">
        <v>22</v>
      </c>
      <c r="C171" s="29"/>
      <c r="D171" s="30"/>
      <c r="E171" s="31" t="s">
        <v>188</v>
      </c>
      <c r="F171" s="32"/>
      <c r="G171" s="31"/>
      <c r="H171" s="32"/>
      <c r="I171" s="31" t="s">
        <v>170</v>
      </c>
      <c r="J171" s="32"/>
      <c r="K171" s="31"/>
      <c r="L171" s="32"/>
      <c r="M171" s="55" t="s">
        <v>171</v>
      </c>
      <c r="N171" s="56"/>
    </row>
    <row r="172" spans="1:14" s="26" customFormat="1" ht="36" x14ac:dyDescent="0.25">
      <c r="A172" s="72">
        <v>56</v>
      </c>
      <c r="B172" s="47" t="s">
        <v>189</v>
      </c>
      <c r="C172" s="29">
        <v>50</v>
      </c>
      <c r="D172" s="30" t="s">
        <v>88</v>
      </c>
      <c r="E172" s="99">
        <v>13.75</v>
      </c>
      <c r="F172" s="100">
        <f>(C172)*(E172)</f>
        <v>687.5</v>
      </c>
      <c r="G172" s="31" t="s">
        <v>143</v>
      </c>
      <c r="H172" s="32"/>
      <c r="I172" s="99">
        <v>15.9</v>
      </c>
      <c r="J172" s="100">
        <f>(C172)*(I172)</f>
        <v>795</v>
      </c>
      <c r="K172" s="31" t="s">
        <v>162</v>
      </c>
      <c r="L172" s="32"/>
      <c r="M172" s="101">
        <v>12</v>
      </c>
      <c r="N172" s="102">
        <f>(C172)*(M172)</f>
        <v>600</v>
      </c>
    </row>
    <row r="173" spans="1:14" s="26" customFormat="1" x14ac:dyDescent="0.25">
      <c r="A173" s="72"/>
      <c r="B173" s="47" t="s">
        <v>16</v>
      </c>
      <c r="C173" s="29"/>
      <c r="D173" s="30"/>
      <c r="E173" s="31" t="s">
        <v>65</v>
      </c>
      <c r="F173" s="32"/>
      <c r="G173" s="31"/>
      <c r="H173" s="32"/>
      <c r="I173" s="31" t="s">
        <v>19</v>
      </c>
      <c r="J173" s="32"/>
      <c r="K173" s="31"/>
      <c r="L173" s="32"/>
      <c r="M173" s="55" t="s">
        <v>21</v>
      </c>
      <c r="N173" s="56"/>
    </row>
    <row r="174" spans="1:14" s="26" customFormat="1" x14ac:dyDescent="0.25">
      <c r="A174" s="72"/>
      <c r="B174" s="47" t="s">
        <v>22</v>
      </c>
      <c r="C174" s="29"/>
      <c r="D174" s="30"/>
      <c r="E174" s="31" t="s">
        <v>190</v>
      </c>
      <c r="F174" s="32"/>
      <c r="G174" s="31"/>
      <c r="H174" s="32"/>
      <c r="I174" s="31" t="s">
        <v>170</v>
      </c>
      <c r="J174" s="32"/>
      <c r="K174" s="31"/>
      <c r="L174" s="32"/>
      <c r="M174" s="55" t="s">
        <v>171</v>
      </c>
      <c r="N174" s="56"/>
    </row>
    <row r="175" spans="1:14" s="26" customFormat="1" ht="24" x14ac:dyDescent="0.25">
      <c r="A175" s="72">
        <v>57</v>
      </c>
      <c r="B175" s="47" t="s">
        <v>191</v>
      </c>
      <c r="C175" s="29">
        <v>50</v>
      </c>
      <c r="D175" s="30" t="s">
        <v>88</v>
      </c>
      <c r="E175" s="99">
        <v>10.95</v>
      </c>
      <c r="F175" s="100">
        <f>(C175)*(E175)</f>
        <v>547.5</v>
      </c>
      <c r="G175" s="31" t="s">
        <v>143</v>
      </c>
      <c r="H175" s="32"/>
      <c r="I175" s="99">
        <v>12.9</v>
      </c>
      <c r="J175" s="100">
        <f>(C175)*(I175)</f>
        <v>645</v>
      </c>
      <c r="K175" s="31" t="s">
        <v>162</v>
      </c>
      <c r="L175" s="32"/>
      <c r="M175" s="101">
        <v>9.89</v>
      </c>
      <c r="N175" s="102">
        <f>(C175)*(M175)</f>
        <v>494.5</v>
      </c>
    </row>
    <row r="176" spans="1:14" s="26" customFormat="1" x14ac:dyDescent="0.25">
      <c r="A176" s="72"/>
      <c r="B176" s="47" t="s">
        <v>16</v>
      </c>
      <c r="C176" s="29"/>
      <c r="D176" s="30"/>
      <c r="E176" s="31" t="s">
        <v>65</v>
      </c>
      <c r="F176" s="32"/>
      <c r="G176" s="31"/>
      <c r="H176" s="32"/>
      <c r="I176" s="31" t="s">
        <v>19</v>
      </c>
      <c r="J176" s="32"/>
      <c r="K176" s="31"/>
      <c r="L176" s="32"/>
      <c r="M176" s="55" t="s">
        <v>21</v>
      </c>
      <c r="N176" s="56"/>
    </row>
    <row r="177" spans="1:14" s="26" customFormat="1" x14ac:dyDescent="0.25">
      <c r="A177" s="72"/>
      <c r="B177" s="47" t="s">
        <v>22</v>
      </c>
      <c r="C177" s="29"/>
      <c r="D177" s="30"/>
      <c r="E177" s="31" t="s">
        <v>192</v>
      </c>
      <c r="F177" s="32"/>
      <c r="G177" s="31"/>
      <c r="H177" s="32"/>
      <c r="I177" s="31" t="s">
        <v>193</v>
      </c>
      <c r="J177" s="32"/>
      <c r="K177" s="31"/>
      <c r="L177" s="32"/>
      <c r="M177" s="55" t="s">
        <v>171</v>
      </c>
      <c r="N177" s="56"/>
    </row>
    <row r="178" spans="1:14" s="26" customFormat="1" ht="24" x14ac:dyDescent="0.25">
      <c r="A178" s="72">
        <v>58</v>
      </c>
      <c r="B178" s="47" t="s">
        <v>194</v>
      </c>
      <c r="C178" s="29">
        <v>50</v>
      </c>
      <c r="D178" s="30" t="s">
        <v>88</v>
      </c>
      <c r="E178" s="99">
        <v>10.95</v>
      </c>
      <c r="F178" s="100">
        <f>(C178)*(E178)</f>
        <v>547.5</v>
      </c>
      <c r="G178" s="31" t="s">
        <v>143</v>
      </c>
      <c r="H178" s="32"/>
      <c r="I178" s="99">
        <v>12.9</v>
      </c>
      <c r="J178" s="100">
        <f>(C178)*(I178)</f>
        <v>645</v>
      </c>
      <c r="K178" s="31" t="s">
        <v>162</v>
      </c>
      <c r="L178" s="32"/>
      <c r="M178" s="101">
        <v>9.89</v>
      </c>
      <c r="N178" s="102">
        <f>C178*M178</f>
        <v>494.5</v>
      </c>
    </row>
    <row r="179" spans="1:14" s="26" customFormat="1" x14ac:dyDescent="0.25">
      <c r="A179" s="72"/>
      <c r="B179" s="47" t="s">
        <v>16</v>
      </c>
      <c r="C179" s="29"/>
      <c r="D179" s="30"/>
      <c r="E179" s="31" t="s">
        <v>65</v>
      </c>
      <c r="F179" s="32"/>
      <c r="G179" s="31"/>
      <c r="H179" s="32"/>
      <c r="I179" s="31" t="s">
        <v>19</v>
      </c>
      <c r="J179" s="32"/>
      <c r="K179" s="31"/>
      <c r="L179" s="32"/>
      <c r="M179" s="55" t="s">
        <v>21</v>
      </c>
      <c r="N179" s="56"/>
    </row>
    <row r="180" spans="1:14" s="26" customFormat="1" x14ac:dyDescent="0.25">
      <c r="A180" s="72"/>
      <c r="B180" s="47" t="s">
        <v>22</v>
      </c>
      <c r="C180" s="29"/>
      <c r="D180" s="30"/>
      <c r="E180" s="31" t="s">
        <v>195</v>
      </c>
      <c r="F180" s="32"/>
      <c r="G180" s="31"/>
      <c r="H180" s="32"/>
      <c r="I180" s="31" t="s">
        <v>193</v>
      </c>
      <c r="J180" s="32"/>
      <c r="K180" s="31"/>
      <c r="L180" s="32"/>
      <c r="M180" s="55" t="s">
        <v>171</v>
      </c>
      <c r="N180" s="56"/>
    </row>
    <row r="181" spans="1:14" s="26" customFormat="1" ht="24" x14ac:dyDescent="0.25">
      <c r="A181" s="72">
        <v>59</v>
      </c>
      <c r="B181" s="47" t="s">
        <v>196</v>
      </c>
      <c r="C181" s="29">
        <v>50</v>
      </c>
      <c r="D181" s="30" t="s">
        <v>88</v>
      </c>
      <c r="E181" s="99">
        <v>10.95</v>
      </c>
      <c r="F181" s="100">
        <f>(C181)*(E181)</f>
        <v>547.5</v>
      </c>
      <c r="G181" s="31" t="s">
        <v>143</v>
      </c>
      <c r="H181" s="32"/>
      <c r="I181" s="99">
        <v>12.9</v>
      </c>
      <c r="J181" s="100">
        <f>(C181)*(I181)</f>
        <v>645</v>
      </c>
      <c r="K181" s="31" t="s">
        <v>162</v>
      </c>
      <c r="L181" s="32"/>
      <c r="M181" s="101">
        <v>10.4</v>
      </c>
      <c r="N181" s="102">
        <f>(C181)*(M181)</f>
        <v>520</v>
      </c>
    </row>
    <row r="182" spans="1:14" s="26" customFormat="1" x14ac:dyDescent="0.25">
      <c r="A182" s="72"/>
      <c r="B182" s="47" t="s">
        <v>16</v>
      </c>
      <c r="C182" s="29"/>
      <c r="D182" s="30"/>
      <c r="E182" s="31" t="s">
        <v>65</v>
      </c>
      <c r="F182" s="32"/>
      <c r="G182" s="31"/>
      <c r="H182" s="32"/>
      <c r="I182" s="31" t="s">
        <v>19</v>
      </c>
      <c r="J182" s="32"/>
      <c r="K182" s="31"/>
      <c r="L182" s="32"/>
      <c r="M182" s="55" t="s">
        <v>21</v>
      </c>
      <c r="N182" s="56"/>
    </row>
    <row r="183" spans="1:14" s="26" customFormat="1" x14ac:dyDescent="0.25">
      <c r="A183" s="72"/>
      <c r="B183" s="47" t="s">
        <v>22</v>
      </c>
      <c r="C183" s="29"/>
      <c r="D183" s="30"/>
      <c r="E183" s="31" t="s">
        <v>197</v>
      </c>
      <c r="F183" s="32"/>
      <c r="G183" s="31"/>
      <c r="H183" s="32"/>
      <c r="I183" s="31" t="s">
        <v>193</v>
      </c>
      <c r="J183" s="32"/>
      <c r="K183" s="31"/>
      <c r="L183" s="32"/>
      <c r="M183" s="55" t="s">
        <v>171</v>
      </c>
      <c r="N183" s="56"/>
    </row>
    <row r="184" spans="1:14" s="26" customFormat="1" ht="24" x14ac:dyDescent="0.25">
      <c r="A184" s="72">
        <v>60</v>
      </c>
      <c r="B184" s="47" t="s">
        <v>198</v>
      </c>
      <c r="C184" s="29">
        <v>50</v>
      </c>
      <c r="D184" s="30" t="s">
        <v>88</v>
      </c>
      <c r="E184" s="99">
        <v>10.95</v>
      </c>
      <c r="F184" s="100">
        <f>(C184)*(E184)</f>
        <v>547.5</v>
      </c>
      <c r="G184" s="31" t="s">
        <v>143</v>
      </c>
      <c r="H184" s="32"/>
      <c r="I184" s="99">
        <v>12.9</v>
      </c>
      <c r="J184" s="100">
        <f>(C184)*(I184)</f>
        <v>645</v>
      </c>
      <c r="K184" s="31" t="s">
        <v>162</v>
      </c>
      <c r="L184" s="32"/>
      <c r="M184" s="101">
        <v>10.4</v>
      </c>
      <c r="N184" s="102">
        <f>(C184)*(M184)</f>
        <v>520</v>
      </c>
    </row>
    <row r="185" spans="1:14" s="26" customFormat="1" x14ac:dyDescent="0.25">
      <c r="A185" s="72"/>
      <c r="B185" s="47" t="s">
        <v>16</v>
      </c>
      <c r="C185" s="29"/>
      <c r="D185" s="30"/>
      <c r="E185" s="31" t="s">
        <v>65</v>
      </c>
      <c r="F185" s="32"/>
      <c r="G185" s="31"/>
      <c r="H185" s="32"/>
      <c r="I185" s="31" t="s">
        <v>19</v>
      </c>
      <c r="J185" s="32"/>
      <c r="K185" s="31"/>
      <c r="L185" s="32"/>
      <c r="M185" s="55" t="s">
        <v>21</v>
      </c>
      <c r="N185" s="56"/>
    </row>
    <row r="186" spans="1:14" s="26" customFormat="1" x14ac:dyDescent="0.25">
      <c r="A186" s="72"/>
      <c r="B186" s="47" t="s">
        <v>22</v>
      </c>
      <c r="C186" s="29"/>
      <c r="D186" s="30"/>
      <c r="E186" s="31" t="s">
        <v>199</v>
      </c>
      <c r="F186" s="32"/>
      <c r="G186" s="31"/>
      <c r="H186" s="32"/>
      <c r="I186" s="31" t="s">
        <v>193</v>
      </c>
      <c r="J186" s="32"/>
      <c r="K186" s="31"/>
      <c r="L186" s="32"/>
      <c r="M186" s="55" t="s">
        <v>171</v>
      </c>
      <c r="N186" s="56"/>
    </row>
    <row r="187" spans="1:14" s="26" customFormat="1" ht="24" x14ac:dyDescent="0.25">
      <c r="A187" s="72">
        <v>61</v>
      </c>
      <c r="B187" s="47" t="s">
        <v>200</v>
      </c>
      <c r="C187" s="29">
        <v>50</v>
      </c>
      <c r="D187" s="30" t="s">
        <v>88</v>
      </c>
      <c r="E187" s="99">
        <v>10.95</v>
      </c>
      <c r="F187" s="100">
        <f>(C187)*(E187)</f>
        <v>547.5</v>
      </c>
      <c r="G187" s="31" t="s">
        <v>143</v>
      </c>
      <c r="H187" s="32"/>
      <c r="I187" s="99">
        <v>12.9</v>
      </c>
      <c r="J187" s="100">
        <f>(C187)*(I187)</f>
        <v>645</v>
      </c>
      <c r="K187" s="31" t="s">
        <v>162</v>
      </c>
      <c r="L187" s="32"/>
      <c r="M187" s="101">
        <v>10.4</v>
      </c>
      <c r="N187" s="102">
        <f>(C187)*(M187)</f>
        <v>520</v>
      </c>
    </row>
    <row r="188" spans="1:14" s="26" customFormat="1" x14ac:dyDescent="0.25">
      <c r="A188" s="72"/>
      <c r="B188" s="47" t="s">
        <v>16</v>
      </c>
      <c r="C188" s="29"/>
      <c r="D188" s="30"/>
      <c r="E188" s="31" t="s">
        <v>65</v>
      </c>
      <c r="F188" s="32"/>
      <c r="G188" s="31"/>
      <c r="H188" s="32"/>
      <c r="I188" s="31" t="s">
        <v>19</v>
      </c>
      <c r="J188" s="32"/>
      <c r="K188" s="31"/>
      <c r="L188" s="32"/>
      <c r="M188" s="66" t="s">
        <v>21</v>
      </c>
      <c r="N188" s="67"/>
    </row>
    <row r="189" spans="1:14" s="26" customFormat="1" x14ac:dyDescent="0.25">
      <c r="A189" s="72"/>
      <c r="B189" s="47" t="s">
        <v>22</v>
      </c>
      <c r="C189" s="29"/>
      <c r="D189" s="30"/>
      <c r="E189" s="31" t="s">
        <v>201</v>
      </c>
      <c r="F189" s="32"/>
      <c r="G189" s="31"/>
      <c r="H189" s="32"/>
      <c r="I189" s="31" t="s">
        <v>193</v>
      </c>
      <c r="J189" s="32"/>
      <c r="K189" s="31"/>
      <c r="L189" s="32"/>
      <c r="M189" s="66" t="s">
        <v>146</v>
      </c>
      <c r="N189" s="67"/>
    </row>
    <row r="190" spans="1:14" s="26" customFormat="1" ht="24" x14ac:dyDescent="0.25">
      <c r="A190" s="72">
        <v>62</v>
      </c>
      <c r="B190" s="47" t="s">
        <v>202</v>
      </c>
      <c r="C190" s="29">
        <v>50</v>
      </c>
      <c r="D190" s="30" t="s">
        <v>88</v>
      </c>
      <c r="E190" s="99">
        <v>10.95</v>
      </c>
      <c r="F190" s="100">
        <f>(C190)*(E190)</f>
        <v>547.5</v>
      </c>
      <c r="G190" s="31" t="s">
        <v>143</v>
      </c>
      <c r="H190" s="32"/>
      <c r="I190" s="99">
        <v>13.18</v>
      </c>
      <c r="J190" s="100">
        <f>(C190)*(I190)</f>
        <v>659</v>
      </c>
      <c r="K190" s="31" t="s">
        <v>162</v>
      </c>
      <c r="L190" s="32"/>
      <c r="M190" s="101">
        <v>11</v>
      </c>
      <c r="N190" s="102">
        <f>(C190)*(M190)</f>
        <v>550</v>
      </c>
    </row>
    <row r="191" spans="1:14" s="26" customFormat="1" x14ac:dyDescent="0.25">
      <c r="A191" s="72"/>
      <c r="B191" s="47" t="s">
        <v>16</v>
      </c>
      <c r="C191" s="29"/>
      <c r="D191" s="30"/>
      <c r="E191" s="31" t="s">
        <v>65</v>
      </c>
      <c r="F191" s="32"/>
      <c r="G191" s="31"/>
      <c r="H191" s="32"/>
      <c r="I191" s="31" t="s">
        <v>19</v>
      </c>
      <c r="J191" s="32"/>
      <c r="K191" s="31"/>
      <c r="L191" s="32"/>
      <c r="M191" s="55" t="s">
        <v>21</v>
      </c>
      <c r="N191" s="56"/>
    </row>
    <row r="192" spans="1:14" s="26" customFormat="1" x14ac:dyDescent="0.25">
      <c r="A192" s="72"/>
      <c r="B192" s="47" t="s">
        <v>22</v>
      </c>
      <c r="C192" s="29"/>
      <c r="D192" s="30"/>
      <c r="E192" s="31" t="s">
        <v>203</v>
      </c>
      <c r="F192" s="32"/>
      <c r="G192" s="31"/>
      <c r="H192" s="32"/>
      <c r="I192" s="31" t="s">
        <v>193</v>
      </c>
      <c r="J192" s="32"/>
      <c r="K192" s="31"/>
      <c r="L192" s="32"/>
      <c r="M192" s="98" t="s">
        <v>146</v>
      </c>
      <c r="N192" s="76"/>
    </row>
    <row r="193" spans="1:14" s="26" customFormat="1" ht="24" x14ac:dyDescent="0.25">
      <c r="A193" s="72">
        <v>63</v>
      </c>
      <c r="B193" s="47" t="s">
        <v>204</v>
      </c>
      <c r="C193" s="29">
        <v>50</v>
      </c>
      <c r="D193" s="30" t="s">
        <v>88</v>
      </c>
      <c r="E193" s="99">
        <v>10.95</v>
      </c>
      <c r="F193" s="100">
        <f>(C193)*(E193)</f>
        <v>547.5</v>
      </c>
      <c r="G193" s="31" t="s">
        <v>143</v>
      </c>
      <c r="H193" s="32"/>
      <c r="I193" s="99">
        <v>13.9</v>
      </c>
      <c r="J193" s="100">
        <f>(C193)*(I193)</f>
        <v>695</v>
      </c>
      <c r="K193" s="31" t="s">
        <v>162</v>
      </c>
      <c r="L193" s="32"/>
      <c r="M193" s="101">
        <v>11</v>
      </c>
      <c r="N193" s="102">
        <f>(C193)*(M193)</f>
        <v>550</v>
      </c>
    </row>
    <row r="194" spans="1:14" s="26" customFormat="1" x14ac:dyDescent="0.25">
      <c r="A194" s="72"/>
      <c r="B194" s="47" t="s">
        <v>16</v>
      </c>
      <c r="C194" s="29"/>
      <c r="D194" s="30"/>
      <c r="E194" s="31" t="s">
        <v>65</v>
      </c>
      <c r="F194" s="32"/>
      <c r="G194" s="31"/>
      <c r="H194" s="32"/>
      <c r="I194" s="31" t="s">
        <v>19</v>
      </c>
      <c r="J194" s="32"/>
      <c r="K194" s="31"/>
      <c r="L194" s="32"/>
      <c r="M194" s="55" t="s">
        <v>21</v>
      </c>
      <c r="N194" s="56"/>
    </row>
    <row r="195" spans="1:14" s="26" customFormat="1" x14ac:dyDescent="0.25">
      <c r="A195" s="72"/>
      <c r="B195" s="47" t="s">
        <v>22</v>
      </c>
      <c r="C195" s="29"/>
      <c r="D195" s="30"/>
      <c r="E195" s="31" t="s">
        <v>205</v>
      </c>
      <c r="F195" s="32"/>
      <c r="G195" s="31"/>
      <c r="H195" s="32"/>
      <c r="I195" s="31" t="s">
        <v>193</v>
      </c>
      <c r="J195" s="32"/>
      <c r="K195" s="31"/>
      <c r="L195" s="32"/>
      <c r="M195" s="98" t="s">
        <v>146</v>
      </c>
      <c r="N195" s="76"/>
    </row>
    <row r="196" spans="1:14" s="103" customFormat="1" ht="24.95" customHeight="1" x14ac:dyDescent="0.25">
      <c r="A196" s="72">
        <v>64</v>
      </c>
      <c r="B196" s="47" t="s">
        <v>206</v>
      </c>
      <c r="C196" s="29">
        <v>50</v>
      </c>
      <c r="D196" s="30" t="s">
        <v>88</v>
      </c>
      <c r="E196" s="99">
        <v>10.95</v>
      </c>
      <c r="F196" s="100">
        <f>(C196)*(E196)</f>
        <v>547.5</v>
      </c>
      <c r="G196" s="31" t="s">
        <v>143</v>
      </c>
      <c r="H196" s="32"/>
      <c r="I196" s="99">
        <v>14.54</v>
      </c>
      <c r="J196" s="100">
        <f>(C196)*(I196)</f>
        <v>727</v>
      </c>
      <c r="K196" s="31" t="s">
        <v>162</v>
      </c>
      <c r="L196" s="32"/>
      <c r="M196" s="101">
        <v>11</v>
      </c>
      <c r="N196" s="102">
        <f>(C196)*(M196)</f>
        <v>550</v>
      </c>
    </row>
    <row r="197" spans="1:14" s="26" customFormat="1" x14ac:dyDescent="0.25">
      <c r="A197" s="72"/>
      <c r="B197" s="47" t="s">
        <v>16</v>
      </c>
      <c r="C197" s="29"/>
      <c r="D197" s="30"/>
      <c r="E197" s="31" t="s">
        <v>65</v>
      </c>
      <c r="F197" s="32"/>
      <c r="G197" s="31"/>
      <c r="H197" s="32"/>
      <c r="I197" s="31" t="s">
        <v>19</v>
      </c>
      <c r="J197" s="32"/>
      <c r="K197" s="31"/>
      <c r="L197" s="32"/>
      <c r="M197" s="55" t="s">
        <v>21</v>
      </c>
      <c r="N197" s="56"/>
    </row>
    <row r="198" spans="1:14" s="26" customFormat="1" x14ac:dyDescent="0.25">
      <c r="A198" s="72"/>
      <c r="B198" s="47" t="s">
        <v>22</v>
      </c>
      <c r="C198" s="29"/>
      <c r="D198" s="30"/>
      <c r="E198" s="31" t="s">
        <v>207</v>
      </c>
      <c r="F198" s="32"/>
      <c r="G198" s="31"/>
      <c r="H198" s="32"/>
      <c r="I198" s="31" t="s">
        <v>193</v>
      </c>
      <c r="J198" s="32"/>
      <c r="K198" s="31"/>
      <c r="L198" s="32"/>
      <c r="M198" s="98" t="s">
        <v>146</v>
      </c>
      <c r="N198" s="76"/>
    </row>
    <row r="199" spans="1:14" s="26" customFormat="1" ht="24" x14ac:dyDescent="0.25">
      <c r="A199" s="72">
        <v>65</v>
      </c>
      <c r="B199" s="47" t="s">
        <v>208</v>
      </c>
      <c r="C199" s="29">
        <v>50</v>
      </c>
      <c r="D199" s="30" t="s">
        <v>88</v>
      </c>
      <c r="E199" s="99">
        <v>10.95</v>
      </c>
      <c r="F199" s="100">
        <f>(C199)*(E199)</f>
        <v>547.5</v>
      </c>
      <c r="G199" s="31" t="s">
        <v>143</v>
      </c>
      <c r="H199" s="32"/>
      <c r="I199" s="99">
        <v>14.9</v>
      </c>
      <c r="J199" s="100">
        <f>(C199)*(I199)</f>
        <v>745</v>
      </c>
      <c r="K199" s="31" t="s">
        <v>209</v>
      </c>
      <c r="L199" s="32"/>
      <c r="M199" s="101">
        <v>12</v>
      </c>
      <c r="N199" s="102">
        <f>(C199)*(M199)</f>
        <v>600</v>
      </c>
    </row>
    <row r="200" spans="1:14" s="26" customFormat="1" x14ac:dyDescent="0.25">
      <c r="A200" s="72"/>
      <c r="B200" s="47" t="s">
        <v>16</v>
      </c>
      <c r="C200" s="29"/>
      <c r="D200" s="30"/>
      <c r="E200" s="31" t="s">
        <v>65</v>
      </c>
      <c r="F200" s="32"/>
      <c r="G200" s="31"/>
      <c r="H200" s="32"/>
      <c r="I200" s="31" t="s">
        <v>19</v>
      </c>
      <c r="J200" s="32"/>
      <c r="K200" s="31"/>
      <c r="L200" s="32"/>
      <c r="M200" s="55" t="s">
        <v>21</v>
      </c>
      <c r="N200" s="56"/>
    </row>
    <row r="201" spans="1:14" s="26" customFormat="1" x14ac:dyDescent="0.25">
      <c r="A201" s="72"/>
      <c r="B201" s="47" t="s">
        <v>22</v>
      </c>
      <c r="C201" s="29"/>
      <c r="D201" s="30"/>
      <c r="E201" s="31" t="s">
        <v>210</v>
      </c>
      <c r="F201" s="32"/>
      <c r="G201" s="31"/>
      <c r="H201" s="32"/>
      <c r="I201" s="31" t="s">
        <v>193</v>
      </c>
      <c r="J201" s="32"/>
      <c r="K201" s="31"/>
      <c r="L201" s="32"/>
      <c r="M201" s="98" t="s">
        <v>146</v>
      </c>
      <c r="N201" s="76"/>
    </row>
    <row r="202" spans="1:14" s="26" customFormat="1" ht="24" x14ac:dyDescent="0.25">
      <c r="A202" s="72">
        <v>66</v>
      </c>
      <c r="B202" s="47" t="s">
        <v>211</v>
      </c>
      <c r="C202" s="29">
        <v>50</v>
      </c>
      <c r="D202" s="30" t="s">
        <v>88</v>
      </c>
      <c r="E202" s="99">
        <v>13.2</v>
      </c>
      <c r="F202" s="100">
        <f>(C202)*(E202)</f>
        <v>660</v>
      </c>
      <c r="G202" s="31" t="s">
        <v>143</v>
      </c>
      <c r="H202" s="32"/>
      <c r="I202" s="99">
        <v>15.54</v>
      </c>
      <c r="J202" s="100">
        <f>(C202)*(I202)</f>
        <v>777</v>
      </c>
      <c r="K202" s="31" t="s">
        <v>212</v>
      </c>
      <c r="L202" s="32"/>
      <c r="M202" s="101">
        <v>12</v>
      </c>
      <c r="N202" s="102">
        <f>(C202)*(M202)</f>
        <v>600</v>
      </c>
    </row>
    <row r="203" spans="1:14" s="26" customFormat="1" x14ac:dyDescent="0.25">
      <c r="A203" s="72"/>
      <c r="B203" s="47" t="s">
        <v>16</v>
      </c>
      <c r="C203" s="29"/>
      <c r="D203" s="30"/>
      <c r="E203" s="31" t="s">
        <v>65</v>
      </c>
      <c r="F203" s="32"/>
      <c r="G203" s="31"/>
      <c r="H203" s="32"/>
      <c r="I203" s="31" t="s">
        <v>19</v>
      </c>
      <c r="J203" s="32"/>
      <c r="K203" s="31"/>
      <c r="L203" s="32"/>
      <c r="M203" s="55" t="s">
        <v>21</v>
      </c>
      <c r="N203" s="56"/>
    </row>
    <row r="204" spans="1:14" s="26" customFormat="1" x14ac:dyDescent="0.25">
      <c r="A204" s="72"/>
      <c r="B204" s="47" t="s">
        <v>22</v>
      </c>
      <c r="C204" s="29"/>
      <c r="D204" s="30"/>
      <c r="E204" s="31" t="s">
        <v>213</v>
      </c>
      <c r="F204" s="32"/>
      <c r="G204" s="31"/>
      <c r="H204" s="32"/>
      <c r="I204" s="31" t="s">
        <v>193</v>
      </c>
      <c r="J204" s="32"/>
      <c r="K204" s="31"/>
      <c r="L204" s="32"/>
      <c r="M204" s="98" t="s">
        <v>146</v>
      </c>
      <c r="N204" s="76"/>
    </row>
    <row r="205" spans="1:14" s="26" customFormat="1" ht="24" x14ac:dyDescent="0.25">
      <c r="A205" s="72">
        <v>67</v>
      </c>
      <c r="B205" s="47" t="s">
        <v>214</v>
      </c>
      <c r="C205" s="29">
        <v>50</v>
      </c>
      <c r="D205" s="30" t="s">
        <v>88</v>
      </c>
      <c r="E205" s="99">
        <v>13.2</v>
      </c>
      <c r="F205" s="100">
        <f>(C205)*(E205)</f>
        <v>660</v>
      </c>
      <c r="G205" s="31" t="s">
        <v>143</v>
      </c>
      <c r="H205" s="32"/>
      <c r="I205" s="99">
        <v>15.9</v>
      </c>
      <c r="J205" s="100">
        <f>(C205)*(I205)</f>
        <v>795</v>
      </c>
      <c r="K205" s="31" t="s">
        <v>162</v>
      </c>
      <c r="L205" s="32"/>
      <c r="M205" s="101">
        <v>12</v>
      </c>
      <c r="N205" s="102">
        <f>(C205)*(M205)</f>
        <v>600</v>
      </c>
    </row>
    <row r="206" spans="1:14" s="26" customFormat="1" x14ac:dyDescent="0.25">
      <c r="A206" s="72"/>
      <c r="B206" s="47" t="s">
        <v>16</v>
      </c>
      <c r="C206" s="29"/>
      <c r="D206" s="30"/>
      <c r="E206" s="31" t="s">
        <v>65</v>
      </c>
      <c r="F206" s="32"/>
      <c r="G206" s="31"/>
      <c r="H206" s="32"/>
      <c r="I206" s="31" t="s">
        <v>19</v>
      </c>
      <c r="J206" s="32"/>
      <c r="K206" s="31"/>
      <c r="L206" s="32"/>
      <c r="M206" s="55" t="s">
        <v>21</v>
      </c>
      <c r="N206" s="56"/>
    </row>
    <row r="207" spans="1:14" s="26" customFormat="1" x14ac:dyDescent="0.25">
      <c r="A207" s="72"/>
      <c r="B207" s="47" t="s">
        <v>22</v>
      </c>
      <c r="C207" s="29"/>
      <c r="D207" s="30"/>
      <c r="E207" s="31" t="s">
        <v>215</v>
      </c>
      <c r="F207" s="32"/>
      <c r="G207" s="31"/>
      <c r="H207" s="32"/>
      <c r="I207" s="31" t="s">
        <v>193</v>
      </c>
      <c r="J207" s="32"/>
      <c r="K207" s="31"/>
      <c r="L207" s="32"/>
      <c r="M207" s="98" t="s">
        <v>146</v>
      </c>
      <c r="N207" s="76"/>
    </row>
    <row r="208" spans="1:14" s="26" customFormat="1" ht="24" x14ac:dyDescent="0.25">
      <c r="A208" s="72">
        <v>68</v>
      </c>
      <c r="B208" s="47" t="s">
        <v>191</v>
      </c>
      <c r="C208" s="29">
        <v>50</v>
      </c>
      <c r="D208" s="30" t="s">
        <v>88</v>
      </c>
      <c r="E208" s="99">
        <v>11.99</v>
      </c>
      <c r="F208" s="100">
        <f>(C208)*(E208)</f>
        <v>599.5</v>
      </c>
      <c r="G208" s="31" t="s">
        <v>143</v>
      </c>
      <c r="H208" s="32"/>
      <c r="I208" s="99">
        <v>12.9</v>
      </c>
      <c r="J208" s="100">
        <f>(C208)*(I208)</f>
        <v>645</v>
      </c>
      <c r="K208" s="31" t="s">
        <v>162</v>
      </c>
      <c r="L208" s="32"/>
      <c r="M208" s="101">
        <v>10</v>
      </c>
      <c r="N208" s="102">
        <f>(C208)*(M208)</f>
        <v>500</v>
      </c>
    </row>
    <row r="209" spans="1:14" s="26" customFormat="1" x14ac:dyDescent="0.25">
      <c r="A209" s="72"/>
      <c r="B209" s="47" t="s">
        <v>16</v>
      </c>
      <c r="C209" s="29"/>
      <c r="D209" s="30"/>
      <c r="E209" s="31" t="s">
        <v>65</v>
      </c>
      <c r="F209" s="32"/>
      <c r="G209" s="31"/>
      <c r="H209" s="32"/>
      <c r="I209" s="31" t="s">
        <v>216</v>
      </c>
      <c r="J209" s="32"/>
      <c r="K209" s="31"/>
      <c r="L209" s="32"/>
      <c r="M209" s="55" t="s">
        <v>21</v>
      </c>
      <c r="N209" s="56"/>
    </row>
    <row r="210" spans="1:14" s="26" customFormat="1" x14ac:dyDescent="0.25">
      <c r="A210" s="72"/>
      <c r="B210" s="47" t="s">
        <v>22</v>
      </c>
      <c r="C210" s="29"/>
      <c r="D210" s="30"/>
      <c r="E210" s="31" t="s">
        <v>217</v>
      </c>
      <c r="F210" s="32"/>
      <c r="G210" s="31"/>
      <c r="H210" s="32"/>
      <c r="I210" s="31"/>
      <c r="J210" s="32"/>
      <c r="K210" s="31"/>
      <c r="L210" s="32"/>
      <c r="M210" s="98" t="s">
        <v>171</v>
      </c>
      <c r="N210" s="76"/>
    </row>
    <row r="211" spans="1:14" s="26" customFormat="1" ht="24" x14ac:dyDescent="0.25">
      <c r="A211" s="72">
        <v>69</v>
      </c>
      <c r="B211" s="47" t="s">
        <v>194</v>
      </c>
      <c r="C211" s="29">
        <v>50</v>
      </c>
      <c r="D211" s="30" t="s">
        <v>88</v>
      </c>
      <c r="E211" s="99">
        <v>11.99</v>
      </c>
      <c r="F211" s="100">
        <f>(C211)*(E211)</f>
        <v>599.5</v>
      </c>
      <c r="G211" s="31" t="s">
        <v>143</v>
      </c>
      <c r="H211" s="32"/>
      <c r="I211" s="99">
        <v>12.9</v>
      </c>
      <c r="J211" s="100">
        <f>(C211)*(I211)</f>
        <v>645</v>
      </c>
      <c r="K211" s="31" t="s">
        <v>162</v>
      </c>
      <c r="L211" s="32"/>
      <c r="M211" s="101">
        <v>10</v>
      </c>
      <c r="N211" s="102">
        <f>(C211)*(M211)</f>
        <v>500</v>
      </c>
    </row>
    <row r="212" spans="1:14" s="26" customFormat="1" x14ac:dyDescent="0.25">
      <c r="A212" s="72"/>
      <c r="B212" s="47" t="s">
        <v>16</v>
      </c>
      <c r="C212" s="29"/>
      <c r="D212" s="30"/>
      <c r="E212" s="31" t="s">
        <v>65</v>
      </c>
      <c r="F212" s="32"/>
      <c r="G212" s="31"/>
      <c r="H212" s="32"/>
      <c r="I212" s="31" t="s">
        <v>216</v>
      </c>
      <c r="J212" s="32"/>
      <c r="K212" s="31"/>
      <c r="L212" s="32"/>
      <c r="M212" s="66" t="s">
        <v>21</v>
      </c>
      <c r="N212" s="67"/>
    </row>
    <row r="213" spans="1:14" s="26" customFormat="1" x14ac:dyDescent="0.25">
      <c r="A213" s="72"/>
      <c r="B213" s="47" t="s">
        <v>22</v>
      </c>
      <c r="C213" s="29"/>
      <c r="D213" s="30"/>
      <c r="E213" s="31" t="s">
        <v>218</v>
      </c>
      <c r="F213" s="32"/>
      <c r="G213" s="31"/>
      <c r="H213" s="32"/>
      <c r="I213" s="31"/>
      <c r="J213" s="32"/>
      <c r="K213" s="31"/>
      <c r="L213" s="32"/>
      <c r="M213" s="66" t="s">
        <v>171</v>
      </c>
      <c r="N213" s="67"/>
    </row>
    <row r="214" spans="1:14" s="26" customFormat="1" ht="36.950000000000003" customHeight="1" x14ac:dyDescent="0.25">
      <c r="A214" s="72">
        <v>70</v>
      </c>
      <c r="B214" s="47" t="s">
        <v>219</v>
      </c>
      <c r="C214" s="29">
        <v>50</v>
      </c>
      <c r="D214" s="30" t="s">
        <v>88</v>
      </c>
      <c r="E214" s="99">
        <v>11.99</v>
      </c>
      <c r="F214" s="100">
        <f>(C214)*(E214)</f>
        <v>599.5</v>
      </c>
      <c r="G214" s="31" t="s">
        <v>143</v>
      </c>
      <c r="H214" s="32"/>
      <c r="I214" s="99">
        <v>12.9</v>
      </c>
      <c r="J214" s="100">
        <f>(C214)*(I214)</f>
        <v>645</v>
      </c>
      <c r="K214" s="31" t="s">
        <v>162</v>
      </c>
      <c r="L214" s="32"/>
      <c r="M214" s="101">
        <v>10.199999999999999</v>
      </c>
      <c r="N214" s="102">
        <f>(C214)*(M214)</f>
        <v>509.99999999999994</v>
      </c>
    </row>
    <row r="215" spans="1:14" s="26" customFormat="1" x14ac:dyDescent="0.25">
      <c r="A215" s="72"/>
      <c r="B215" s="47" t="s">
        <v>16</v>
      </c>
      <c r="C215" s="29"/>
      <c r="D215" s="30"/>
      <c r="E215" s="31" t="s">
        <v>65</v>
      </c>
      <c r="F215" s="32"/>
      <c r="G215" s="31"/>
      <c r="H215" s="32"/>
      <c r="I215" s="31" t="s">
        <v>216</v>
      </c>
      <c r="J215" s="32"/>
      <c r="K215" s="31"/>
      <c r="L215" s="32"/>
      <c r="M215" s="55" t="s">
        <v>21</v>
      </c>
      <c r="N215" s="56"/>
    </row>
    <row r="216" spans="1:14" s="26" customFormat="1" x14ac:dyDescent="0.25">
      <c r="A216" s="72"/>
      <c r="B216" s="47" t="s">
        <v>22</v>
      </c>
      <c r="C216" s="29"/>
      <c r="D216" s="30"/>
      <c r="E216" s="31" t="s">
        <v>220</v>
      </c>
      <c r="F216" s="32"/>
      <c r="G216" s="31"/>
      <c r="H216" s="32"/>
      <c r="I216" s="31"/>
      <c r="J216" s="32"/>
      <c r="K216" s="31"/>
      <c r="L216" s="32"/>
      <c r="M216" s="98" t="s">
        <v>171</v>
      </c>
      <c r="N216" s="76"/>
    </row>
    <row r="217" spans="1:14" s="26" customFormat="1" ht="36.950000000000003" customHeight="1" x14ac:dyDescent="0.25">
      <c r="A217" s="72">
        <v>71</v>
      </c>
      <c r="B217" s="47" t="s">
        <v>221</v>
      </c>
      <c r="C217" s="29">
        <v>50</v>
      </c>
      <c r="D217" s="30" t="s">
        <v>88</v>
      </c>
      <c r="E217" s="99">
        <v>11.99</v>
      </c>
      <c r="F217" s="100">
        <f>(C217)*(E217)</f>
        <v>599.5</v>
      </c>
      <c r="G217" s="31" t="s">
        <v>143</v>
      </c>
      <c r="H217" s="32"/>
      <c r="I217" s="99">
        <v>12.9</v>
      </c>
      <c r="J217" s="100">
        <f>(C217)*(I217)</f>
        <v>645</v>
      </c>
      <c r="K217" s="31" t="s">
        <v>162</v>
      </c>
      <c r="L217" s="32"/>
      <c r="M217" s="101">
        <v>10.199999999999999</v>
      </c>
      <c r="N217" s="102">
        <f>(C217)*(M217)</f>
        <v>509.99999999999994</v>
      </c>
    </row>
    <row r="218" spans="1:14" s="26" customFormat="1" x14ac:dyDescent="0.25">
      <c r="A218" s="72"/>
      <c r="B218" s="47" t="s">
        <v>16</v>
      </c>
      <c r="C218" s="29"/>
      <c r="D218" s="30"/>
      <c r="E218" s="31" t="s">
        <v>65</v>
      </c>
      <c r="F218" s="32"/>
      <c r="G218" s="31"/>
      <c r="H218" s="32"/>
      <c r="I218" s="31" t="s">
        <v>216</v>
      </c>
      <c r="J218" s="32"/>
      <c r="K218" s="31"/>
      <c r="L218" s="32"/>
      <c r="M218" s="55" t="s">
        <v>21</v>
      </c>
      <c r="N218" s="56"/>
    </row>
    <row r="219" spans="1:14" s="26" customFormat="1" x14ac:dyDescent="0.25">
      <c r="A219" s="72"/>
      <c r="B219" s="47" t="s">
        <v>22</v>
      </c>
      <c r="C219" s="29"/>
      <c r="D219" s="30"/>
      <c r="E219" s="31" t="s">
        <v>222</v>
      </c>
      <c r="F219" s="32"/>
      <c r="G219" s="31"/>
      <c r="H219" s="32"/>
      <c r="I219" s="31"/>
      <c r="J219" s="32"/>
      <c r="K219" s="31"/>
      <c r="L219" s="32"/>
      <c r="M219" s="98" t="s">
        <v>171</v>
      </c>
      <c r="N219" s="76"/>
    </row>
    <row r="220" spans="1:14" s="26" customFormat="1" ht="39.950000000000003" customHeight="1" x14ac:dyDescent="0.25">
      <c r="A220" s="72">
        <v>72</v>
      </c>
      <c r="B220" s="47" t="s">
        <v>223</v>
      </c>
      <c r="C220" s="29">
        <v>50</v>
      </c>
      <c r="D220" s="30" t="s">
        <v>88</v>
      </c>
      <c r="E220" s="99">
        <v>12.49</v>
      </c>
      <c r="F220" s="100">
        <f>(C220)*(E220)</f>
        <v>624.5</v>
      </c>
      <c r="G220" s="31" t="s">
        <v>143</v>
      </c>
      <c r="H220" s="32"/>
      <c r="I220" s="99">
        <v>12.9</v>
      </c>
      <c r="J220" s="100">
        <f>(C220)*(I220)</f>
        <v>645</v>
      </c>
      <c r="K220" s="31" t="s">
        <v>162</v>
      </c>
      <c r="L220" s="32"/>
      <c r="M220" s="101">
        <v>10.199999999999999</v>
      </c>
      <c r="N220" s="102">
        <f>(C220)*(M220)</f>
        <v>509.99999999999994</v>
      </c>
    </row>
    <row r="221" spans="1:14" s="26" customFormat="1" x14ac:dyDescent="0.25">
      <c r="A221" s="72"/>
      <c r="B221" s="47" t="s">
        <v>16</v>
      </c>
      <c r="C221" s="29"/>
      <c r="D221" s="30"/>
      <c r="E221" s="31" t="s">
        <v>65</v>
      </c>
      <c r="F221" s="32"/>
      <c r="G221" s="31"/>
      <c r="H221" s="32"/>
      <c r="I221" s="31"/>
      <c r="J221" s="32"/>
      <c r="K221" s="31"/>
      <c r="L221" s="32"/>
      <c r="M221" s="66" t="s">
        <v>21</v>
      </c>
      <c r="N221" s="67"/>
    </row>
    <row r="222" spans="1:14" s="26" customFormat="1" x14ac:dyDescent="0.25">
      <c r="A222" s="72"/>
      <c r="B222" s="47" t="s">
        <v>22</v>
      </c>
      <c r="C222" s="29"/>
      <c r="D222" s="30"/>
      <c r="E222" s="31" t="s">
        <v>224</v>
      </c>
      <c r="F222" s="32"/>
      <c r="G222" s="31"/>
      <c r="H222" s="32"/>
      <c r="I222" s="31"/>
      <c r="J222" s="32"/>
      <c r="K222" s="31"/>
      <c r="L222" s="32"/>
      <c r="M222" s="66" t="s">
        <v>171</v>
      </c>
      <c r="N222" s="67"/>
    </row>
    <row r="223" spans="1:14" s="26" customFormat="1" ht="39.950000000000003" customHeight="1" x14ac:dyDescent="0.25">
      <c r="A223" s="72">
        <v>73</v>
      </c>
      <c r="B223" s="47" t="s">
        <v>225</v>
      </c>
      <c r="C223" s="29">
        <v>50</v>
      </c>
      <c r="D223" s="30" t="s">
        <v>88</v>
      </c>
      <c r="E223" s="99">
        <v>12.49</v>
      </c>
      <c r="F223" s="100">
        <f>(C223)*(E223)</f>
        <v>624.5</v>
      </c>
      <c r="G223" s="31" t="s">
        <v>143</v>
      </c>
      <c r="H223" s="32"/>
      <c r="I223" s="99">
        <v>13.18</v>
      </c>
      <c r="J223" s="100">
        <f>(C223)*(I223)</f>
        <v>659</v>
      </c>
      <c r="K223" s="31" t="s">
        <v>162</v>
      </c>
      <c r="L223" s="32"/>
      <c r="M223" s="101">
        <v>10.199999999999999</v>
      </c>
      <c r="N223" s="102">
        <f>(C223)*(M223)</f>
        <v>509.99999999999994</v>
      </c>
    </row>
    <row r="224" spans="1:14" s="26" customFormat="1" x14ac:dyDescent="0.25">
      <c r="A224" s="72"/>
      <c r="B224" s="47" t="s">
        <v>16</v>
      </c>
      <c r="C224" s="29"/>
      <c r="D224" s="30"/>
      <c r="E224" s="31" t="s">
        <v>65</v>
      </c>
      <c r="F224" s="32"/>
      <c r="G224" s="31"/>
      <c r="H224" s="32"/>
      <c r="I224" s="31"/>
      <c r="J224" s="32"/>
      <c r="K224" s="31"/>
      <c r="L224" s="32"/>
      <c r="M224" s="66" t="s">
        <v>21</v>
      </c>
      <c r="N224" s="67"/>
    </row>
    <row r="225" spans="1:14" s="26" customFormat="1" x14ac:dyDescent="0.25">
      <c r="A225" s="72"/>
      <c r="B225" s="47" t="s">
        <v>22</v>
      </c>
      <c r="C225" s="29"/>
      <c r="D225" s="30"/>
      <c r="E225" s="31" t="s">
        <v>226</v>
      </c>
      <c r="F225" s="32"/>
      <c r="G225" s="31"/>
      <c r="H225" s="32"/>
      <c r="I225" s="31"/>
      <c r="J225" s="32"/>
      <c r="K225" s="31"/>
      <c r="L225" s="32"/>
      <c r="M225" s="66" t="s">
        <v>171</v>
      </c>
      <c r="N225" s="67"/>
    </row>
    <row r="226" spans="1:14" s="26" customFormat="1" ht="36" x14ac:dyDescent="0.25">
      <c r="A226" s="72">
        <v>74</v>
      </c>
      <c r="B226" s="47" t="s">
        <v>227</v>
      </c>
      <c r="C226" s="29">
        <v>50</v>
      </c>
      <c r="D226" s="30" t="s">
        <v>88</v>
      </c>
      <c r="E226" s="99">
        <v>13.32</v>
      </c>
      <c r="F226" s="100">
        <f>(C226)*(E226)</f>
        <v>666</v>
      </c>
      <c r="G226" s="31" t="s">
        <v>143</v>
      </c>
      <c r="H226" s="32"/>
      <c r="I226" s="99">
        <v>13.9</v>
      </c>
      <c r="J226" s="100">
        <f>(C226)*(I226)</f>
        <v>695</v>
      </c>
      <c r="K226" s="31" t="s">
        <v>162</v>
      </c>
      <c r="L226" s="32"/>
      <c r="M226" s="101">
        <v>10.99</v>
      </c>
      <c r="N226" s="102">
        <f>(C226)*(M226)</f>
        <v>549.5</v>
      </c>
    </row>
    <row r="227" spans="1:14" s="26" customFormat="1" x14ac:dyDescent="0.25">
      <c r="A227" s="72"/>
      <c r="B227" s="47" t="s">
        <v>16</v>
      </c>
      <c r="C227" s="29"/>
      <c r="D227" s="30"/>
      <c r="E227" s="31" t="s">
        <v>65</v>
      </c>
      <c r="F227" s="32"/>
      <c r="G227" s="31"/>
      <c r="H227" s="32"/>
      <c r="I227" s="31" t="s">
        <v>19</v>
      </c>
      <c r="J227" s="32"/>
      <c r="K227" s="31"/>
      <c r="L227" s="32"/>
      <c r="M227" s="66" t="s">
        <v>21</v>
      </c>
      <c r="N227" s="67"/>
    </row>
    <row r="228" spans="1:14" s="26" customFormat="1" x14ac:dyDescent="0.25">
      <c r="A228" s="72"/>
      <c r="B228" s="47" t="s">
        <v>22</v>
      </c>
      <c r="C228" s="29"/>
      <c r="D228" s="30"/>
      <c r="E228" s="31" t="s">
        <v>228</v>
      </c>
      <c r="F228" s="32"/>
      <c r="G228" s="31"/>
      <c r="H228" s="32"/>
      <c r="I228" s="31" t="s">
        <v>229</v>
      </c>
      <c r="J228" s="32"/>
      <c r="K228" s="31"/>
      <c r="L228" s="32"/>
      <c r="M228" s="66" t="s">
        <v>171</v>
      </c>
      <c r="N228" s="67"/>
    </row>
    <row r="229" spans="1:14" s="26" customFormat="1" ht="36" x14ac:dyDescent="0.25">
      <c r="A229" s="72">
        <v>75</v>
      </c>
      <c r="B229" s="47" t="s">
        <v>230</v>
      </c>
      <c r="C229" s="29">
        <v>50</v>
      </c>
      <c r="D229" s="30" t="s">
        <v>88</v>
      </c>
      <c r="E229" s="99">
        <v>13.99</v>
      </c>
      <c r="F229" s="100">
        <f>(C229)*(E229)</f>
        <v>699.5</v>
      </c>
      <c r="G229" s="31" t="s">
        <v>143</v>
      </c>
      <c r="H229" s="32"/>
      <c r="I229" s="99">
        <v>14.54</v>
      </c>
      <c r="J229" s="100">
        <f>(C229)*(I229)</f>
        <v>727</v>
      </c>
      <c r="K229" s="31" t="s">
        <v>162</v>
      </c>
      <c r="L229" s="32"/>
      <c r="M229" s="101">
        <v>10.99</v>
      </c>
      <c r="N229" s="102">
        <f>(C229)*(M229)</f>
        <v>549.5</v>
      </c>
    </row>
    <row r="230" spans="1:14" s="26" customFormat="1" x14ac:dyDescent="0.25">
      <c r="A230" s="72"/>
      <c r="B230" s="47" t="s">
        <v>16</v>
      </c>
      <c r="C230" s="29"/>
      <c r="D230" s="30"/>
      <c r="E230" s="31" t="s">
        <v>65</v>
      </c>
      <c r="F230" s="32"/>
      <c r="G230" s="31"/>
      <c r="H230" s="32"/>
      <c r="I230" s="31" t="s">
        <v>19</v>
      </c>
      <c r="J230" s="32"/>
      <c r="K230" s="31"/>
      <c r="L230" s="32"/>
      <c r="M230" s="55" t="s">
        <v>21</v>
      </c>
      <c r="N230" s="56"/>
    </row>
    <row r="231" spans="1:14" s="26" customFormat="1" x14ac:dyDescent="0.25">
      <c r="A231" s="72"/>
      <c r="B231" s="47" t="s">
        <v>22</v>
      </c>
      <c r="C231" s="29"/>
      <c r="D231" s="30"/>
      <c r="E231" s="31" t="s">
        <v>231</v>
      </c>
      <c r="F231" s="32"/>
      <c r="G231" s="31"/>
      <c r="H231" s="32"/>
      <c r="I231" s="31" t="s">
        <v>229</v>
      </c>
      <c r="J231" s="32"/>
      <c r="K231" s="31"/>
      <c r="L231" s="32"/>
      <c r="M231" s="98" t="s">
        <v>171</v>
      </c>
      <c r="N231" s="76"/>
    </row>
    <row r="232" spans="1:14" s="26" customFormat="1" ht="36" x14ac:dyDescent="0.25">
      <c r="A232" s="72">
        <v>76</v>
      </c>
      <c r="B232" s="47" t="s">
        <v>232</v>
      </c>
      <c r="C232" s="29">
        <v>50</v>
      </c>
      <c r="D232" s="30" t="s">
        <v>88</v>
      </c>
      <c r="E232" s="99">
        <v>14.65</v>
      </c>
      <c r="F232" s="100">
        <f>(C232)*(E232)</f>
        <v>732.5</v>
      </c>
      <c r="G232" s="31" t="s">
        <v>143</v>
      </c>
      <c r="H232" s="32"/>
      <c r="I232" s="99">
        <v>14.9</v>
      </c>
      <c r="J232" s="100">
        <f>(C232)*(I232)</f>
        <v>745</v>
      </c>
      <c r="K232" s="31" t="s">
        <v>162</v>
      </c>
      <c r="L232" s="32"/>
      <c r="M232" s="101">
        <v>11.25</v>
      </c>
      <c r="N232" s="102">
        <f>C232*M232</f>
        <v>562.5</v>
      </c>
    </row>
    <row r="233" spans="1:14" s="26" customFormat="1" x14ac:dyDescent="0.25">
      <c r="A233" s="72"/>
      <c r="B233" s="47" t="s">
        <v>16</v>
      </c>
      <c r="C233" s="29"/>
      <c r="D233" s="30"/>
      <c r="E233" s="31" t="s">
        <v>65</v>
      </c>
      <c r="F233" s="32"/>
      <c r="G233" s="31"/>
      <c r="H233" s="32"/>
      <c r="I233" s="31" t="s">
        <v>19</v>
      </c>
      <c r="J233" s="32"/>
      <c r="K233" s="31"/>
      <c r="L233" s="32"/>
      <c r="M233" s="55" t="s">
        <v>21</v>
      </c>
      <c r="N233" s="56"/>
    </row>
    <row r="234" spans="1:14" s="26" customFormat="1" x14ac:dyDescent="0.25">
      <c r="A234" s="72"/>
      <c r="B234" s="47" t="s">
        <v>22</v>
      </c>
      <c r="C234" s="29"/>
      <c r="D234" s="30"/>
      <c r="E234" s="31" t="s">
        <v>233</v>
      </c>
      <c r="F234" s="32"/>
      <c r="G234" s="31"/>
      <c r="H234" s="32"/>
      <c r="I234" s="31" t="s">
        <v>229</v>
      </c>
      <c r="J234" s="32"/>
      <c r="K234" s="31"/>
      <c r="L234" s="32"/>
      <c r="M234" s="98" t="s">
        <v>171</v>
      </c>
      <c r="N234" s="76"/>
    </row>
    <row r="235" spans="1:14" s="26" customFormat="1" ht="36" x14ac:dyDescent="0.25">
      <c r="A235" s="72">
        <v>77</v>
      </c>
      <c r="B235" s="47" t="s">
        <v>234</v>
      </c>
      <c r="C235" s="29">
        <v>50</v>
      </c>
      <c r="D235" s="30" t="s">
        <v>88</v>
      </c>
      <c r="E235" s="99">
        <v>14.99</v>
      </c>
      <c r="F235" s="100">
        <f>(C235)*(E235)</f>
        <v>749.5</v>
      </c>
      <c r="G235" s="31" t="s">
        <v>143</v>
      </c>
      <c r="H235" s="32"/>
      <c r="I235" s="99">
        <v>15.54</v>
      </c>
      <c r="J235" s="100">
        <f>(C235)*(I235)</f>
        <v>777</v>
      </c>
      <c r="K235" s="31" t="s">
        <v>162</v>
      </c>
      <c r="L235" s="32"/>
      <c r="M235" s="101">
        <v>12</v>
      </c>
      <c r="N235" s="102">
        <f>(C235)*(M235)</f>
        <v>600</v>
      </c>
    </row>
    <row r="236" spans="1:14" s="26" customFormat="1" x14ac:dyDescent="0.25">
      <c r="A236" s="72"/>
      <c r="B236" s="47" t="s">
        <v>16</v>
      </c>
      <c r="C236" s="29"/>
      <c r="D236" s="30"/>
      <c r="E236" s="31" t="s">
        <v>65</v>
      </c>
      <c r="F236" s="32"/>
      <c r="G236" s="31"/>
      <c r="H236" s="32"/>
      <c r="I236" s="31" t="s">
        <v>19</v>
      </c>
      <c r="J236" s="32"/>
      <c r="K236" s="31"/>
      <c r="L236" s="32"/>
      <c r="M236" s="55" t="s">
        <v>21</v>
      </c>
      <c r="N236" s="56"/>
    </row>
    <row r="237" spans="1:14" s="26" customFormat="1" x14ac:dyDescent="0.25">
      <c r="A237" s="72"/>
      <c r="B237" s="47" t="s">
        <v>22</v>
      </c>
      <c r="C237" s="29"/>
      <c r="D237" s="30"/>
      <c r="E237" s="31" t="s">
        <v>235</v>
      </c>
      <c r="F237" s="32"/>
      <c r="G237" s="31"/>
      <c r="H237" s="32"/>
      <c r="I237" s="31" t="s">
        <v>229</v>
      </c>
      <c r="J237" s="32"/>
      <c r="K237" s="31"/>
      <c r="L237" s="32"/>
      <c r="M237" s="98" t="s">
        <v>171</v>
      </c>
      <c r="N237" s="76"/>
    </row>
    <row r="238" spans="1:14" s="26" customFormat="1" ht="36" x14ac:dyDescent="0.25">
      <c r="A238" s="72">
        <v>78</v>
      </c>
      <c r="B238" s="47" t="s">
        <v>236</v>
      </c>
      <c r="C238" s="29">
        <v>50</v>
      </c>
      <c r="D238" s="30" t="s">
        <v>88</v>
      </c>
      <c r="E238" s="99">
        <v>14.99</v>
      </c>
      <c r="F238" s="100">
        <f>(C238)*(E238)</f>
        <v>749.5</v>
      </c>
      <c r="G238" s="31" t="s">
        <v>143</v>
      </c>
      <c r="H238" s="32"/>
      <c r="I238" s="99">
        <v>15.9</v>
      </c>
      <c r="J238" s="100">
        <f>(C238)*(I238)</f>
        <v>795</v>
      </c>
      <c r="K238" s="31" t="s">
        <v>162</v>
      </c>
      <c r="L238" s="32"/>
      <c r="M238" s="101">
        <v>12</v>
      </c>
      <c r="N238" s="102">
        <f>(C238)*(M238)</f>
        <v>600</v>
      </c>
    </row>
    <row r="239" spans="1:14" s="26" customFormat="1" x14ac:dyDescent="0.25">
      <c r="A239" s="72"/>
      <c r="B239" s="47" t="s">
        <v>16</v>
      </c>
      <c r="C239" s="29"/>
      <c r="D239" s="30"/>
      <c r="E239" s="31" t="s">
        <v>65</v>
      </c>
      <c r="F239" s="32"/>
      <c r="G239" s="31"/>
      <c r="H239" s="32"/>
      <c r="I239" s="31" t="s">
        <v>19</v>
      </c>
      <c r="J239" s="32"/>
      <c r="K239" s="31"/>
      <c r="L239" s="32"/>
      <c r="M239" s="55" t="s">
        <v>21</v>
      </c>
      <c r="N239" s="56"/>
    </row>
    <row r="240" spans="1:14" s="26" customFormat="1" x14ac:dyDescent="0.25">
      <c r="A240" s="72"/>
      <c r="B240" s="47" t="s">
        <v>22</v>
      </c>
      <c r="C240" s="29"/>
      <c r="D240" s="30"/>
      <c r="E240" s="31" t="s">
        <v>237</v>
      </c>
      <c r="F240" s="32"/>
      <c r="G240" s="31"/>
      <c r="H240" s="32"/>
      <c r="I240" s="31" t="s">
        <v>229</v>
      </c>
      <c r="J240" s="32"/>
      <c r="K240" s="31"/>
      <c r="L240" s="32"/>
      <c r="M240" s="98" t="s">
        <v>171</v>
      </c>
      <c r="N240" s="76"/>
    </row>
    <row r="241" spans="1:14" s="26" customFormat="1" ht="48" x14ac:dyDescent="0.25">
      <c r="A241" s="72">
        <v>79</v>
      </c>
      <c r="B241" s="47" t="s">
        <v>238</v>
      </c>
      <c r="C241" s="29">
        <v>50</v>
      </c>
      <c r="D241" s="30" t="s">
        <v>239</v>
      </c>
      <c r="E241" s="104">
        <v>27.2</v>
      </c>
      <c r="F241" s="102">
        <f>(C241)*(E241)</f>
        <v>1360</v>
      </c>
      <c r="G241" s="31" t="s">
        <v>143</v>
      </c>
      <c r="H241" s="32"/>
      <c r="I241" s="99">
        <v>49.9</v>
      </c>
      <c r="J241" s="100">
        <f>(C241)*(I241)</f>
        <v>2495</v>
      </c>
      <c r="K241" s="99">
        <v>26.5</v>
      </c>
      <c r="L241" s="100">
        <f>(C241)*(K241)</f>
        <v>1325</v>
      </c>
      <c r="M241" s="105">
        <v>37.1</v>
      </c>
      <c r="N241" s="100">
        <f>(C241)*(M241)</f>
        <v>1855</v>
      </c>
    </row>
    <row r="242" spans="1:14" s="26" customFormat="1" x14ac:dyDescent="0.25">
      <c r="A242" s="72"/>
      <c r="B242" s="47" t="s">
        <v>240</v>
      </c>
      <c r="C242" s="29"/>
      <c r="D242" s="30"/>
      <c r="E242" s="73" t="s">
        <v>241</v>
      </c>
      <c r="F242" s="56"/>
      <c r="G242" s="31"/>
      <c r="H242" s="32"/>
      <c r="I242" s="31" t="s">
        <v>242</v>
      </c>
      <c r="J242" s="32"/>
      <c r="K242" s="31" t="s">
        <v>243</v>
      </c>
      <c r="L242" s="32"/>
      <c r="M242" s="106" t="s">
        <v>242</v>
      </c>
      <c r="N242" s="58"/>
    </row>
    <row r="243" spans="1:14" s="26" customFormat="1" x14ac:dyDescent="0.25">
      <c r="A243" s="72"/>
      <c r="B243" s="47" t="s">
        <v>16</v>
      </c>
      <c r="C243" s="29"/>
      <c r="D243" s="30"/>
      <c r="E243" s="73" t="s">
        <v>65</v>
      </c>
      <c r="F243" s="56"/>
      <c r="G243" s="31"/>
      <c r="H243" s="32"/>
      <c r="I243" s="31" t="s">
        <v>19</v>
      </c>
      <c r="J243" s="32"/>
      <c r="K243" s="31" t="s">
        <v>244</v>
      </c>
      <c r="L243" s="32"/>
      <c r="M243" s="106" t="s">
        <v>21</v>
      </c>
      <c r="N243" s="58"/>
    </row>
    <row r="244" spans="1:14" s="26" customFormat="1" x14ac:dyDescent="0.25">
      <c r="A244" s="72"/>
      <c r="B244" s="47" t="s">
        <v>22</v>
      </c>
      <c r="C244" s="29"/>
      <c r="D244" s="30"/>
      <c r="E244" s="75" t="s">
        <v>245</v>
      </c>
      <c r="F244" s="76"/>
      <c r="G244" s="31"/>
      <c r="H244" s="32"/>
      <c r="I244" s="107"/>
      <c r="J244" s="108"/>
      <c r="K244" s="31"/>
      <c r="L244" s="32"/>
      <c r="M244" s="106" t="s">
        <v>246</v>
      </c>
      <c r="N244" s="58"/>
    </row>
    <row r="245" spans="1:14" s="26" customFormat="1" ht="48" x14ac:dyDescent="0.25">
      <c r="A245" s="72">
        <v>80</v>
      </c>
      <c r="B245" s="47" t="s">
        <v>247</v>
      </c>
      <c r="C245" s="29">
        <v>50</v>
      </c>
      <c r="D245" s="30" t="s">
        <v>14</v>
      </c>
      <c r="E245" s="104">
        <v>6.25</v>
      </c>
      <c r="F245" s="102">
        <f>(C245)*(E245)</f>
        <v>312.5</v>
      </c>
      <c r="G245" s="99">
        <v>8.98</v>
      </c>
      <c r="H245" s="100">
        <f>(C245)*(G245)</f>
        <v>449</v>
      </c>
      <c r="I245" s="99">
        <v>6.9</v>
      </c>
      <c r="J245" s="100">
        <f>(C245)*(I245)</f>
        <v>345</v>
      </c>
      <c r="K245" s="99">
        <v>10.8</v>
      </c>
      <c r="L245" s="100">
        <f>(C245)*(K245)</f>
        <v>540</v>
      </c>
      <c r="M245" s="105">
        <v>7.33</v>
      </c>
      <c r="N245" s="100">
        <f>(C245)*(M245)</f>
        <v>366.5</v>
      </c>
    </row>
    <row r="246" spans="1:14" s="26" customFormat="1" x14ac:dyDescent="0.25">
      <c r="A246" s="72"/>
      <c r="B246" s="47" t="s">
        <v>240</v>
      </c>
      <c r="C246" s="29"/>
      <c r="D246" s="30"/>
      <c r="E246" s="73" t="s">
        <v>241</v>
      </c>
      <c r="F246" s="56"/>
      <c r="G246" s="59" t="s">
        <v>248</v>
      </c>
      <c r="H246" s="60"/>
      <c r="I246" s="31" t="s">
        <v>242</v>
      </c>
      <c r="J246" s="32"/>
      <c r="K246" s="31"/>
      <c r="L246" s="32"/>
      <c r="M246" s="106" t="s">
        <v>242</v>
      </c>
      <c r="N246" s="58"/>
    </row>
    <row r="247" spans="1:14" s="26" customFormat="1" x14ac:dyDescent="0.25">
      <c r="A247" s="72"/>
      <c r="B247" s="47" t="s">
        <v>16</v>
      </c>
      <c r="C247" s="29"/>
      <c r="D247" s="30"/>
      <c r="E247" s="73" t="s">
        <v>65</v>
      </c>
      <c r="F247" s="56"/>
      <c r="G247" s="59" t="s">
        <v>57</v>
      </c>
      <c r="H247" s="60"/>
      <c r="I247" s="31" t="s">
        <v>19</v>
      </c>
      <c r="J247" s="32"/>
      <c r="K247" s="31" t="s">
        <v>249</v>
      </c>
      <c r="L247" s="32"/>
      <c r="M247" s="106" t="s">
        <v>21</v>
      </c>
      <c r="N247" s="58"/>
    </row>
    <row r="248" spans="1:14" s="26" customFormat="1" x14ac:dyDescent="0.25">
      <c r="A248" s="72"/>
      <c r="B248" s="47" t="s">
        <v>22</v>
      </c>
      <c r="C248" s="29"/>
      <c r="D248" s="30"/>
      <c r="E248" s="75" t="s">
        <v>250</v>
      </c>
      <c r="F248" s="76"/>
      <c r="G248" s="59" t="s">
        <v>251</v>
      </c>
      <c r="H248" s="60"/>
      <c r="I248" s="107" t="s">
        <v>252</v>
      </c>
      <c r="J248" s="108"/>
      <c r="K248" s="31" t="s">
        <v>253</v>
      </c>
      <c r="L248" s="32"/>
      <c r="M248" s="106" t="s">
        <v>254</v>
      </c>
      <c r="N248" s="58"/>
    </row>
    <row r="249" spans="1:14" s="26" customFormat="1" ht="48" x14ac:dyDescent="0.25">
      <c r="A249" s="72">
        <v>81</v>
      </c>
      <c r="B249" s="47" t="s">
        <v>255</v>
      </c>
      <c r="C249" s="29">
        <v>150</v>
      </c>
      <c r="D249" s="30" t="s">
        <v>14</v>
      </c>
      <c r="E249" s="104">
        <v>6.25</v>
      </c>
      <c r="F249" s="102">
        <f>(C249)*(E249)</f>
        <v>937.5</v>
      </c>
      <c r="G249" s="99">
        <v>8.98</v>
      </c>
      <c r="H249" s="100">
        <f>(C249)*(G249)</f>
        <v>1347</v>
      </c>
      <c r="I249" s="99">
        <v>6.9</v>
      </c>
      <c r="J249" s="100">
        <f>(C249)*(I249)</f>
        <v>1035</v>
      </c>
      <c r="K249" s="99">
        <v>10.8</v>
      </c>
      <c r="L249" s="100">
        <f>(C249)*(K249)</f>
        <v>1620</v>
      </c>
      <c r="M249" s="105">
        <v>7.33</v>
      </c>
      <c r="N249" s="100">
        <f>(C249)*(M249)</f>
        <v>1099.5</v>
      </c>
    </row>
    <row r="250" spans="1:14" s="26" customFormat="1" x14ac:dyDescent="0.25">
      <c r="A250" s="72"/>
      <c r="B250" s="47" t="s">
        <v>240</v>
      </c>
      <c r="C250" s="29"/>
      <c r="D250" s="30"/>
      <c r="E250" s="73" t="s">
        <v>241</v>
      </c>
      <c r="F250" s="56"/>
      <c r="G250" s="59" t="s">
        <v>248</v>
      </c>
      <c r="H250" s="60"/>
      <c r="I250" s="31" t="s">
        <v>256</v>
      </c>
      <c r="J250" s="32"/>
      <c r="K250" s="31"/>
      <c r="L250" s="32"/>
      <c r="M250" s="106" t="s">
        <v>242</v>
      </c>
      <c r="N250" s="58"/>
    </row>
    <row r="251" spans="1:14" s="26" customFormat="1" x14ac:dyDescent="0.25">
      <c r="A251" s="72"/>
      <c r="B251" s="47" t="s">
        <v>16</v>
      </c>
      <c r="C251" s="29"/>
      <c r="D251" s="30"/>
      <c r="E251" s="73" t="s">
        <v>65</v>
      </c>
      <c r="F251" s="56"/>
      <c r="G251" s="59" t="s">
        <v>57</v>
      </c>
      <c r="H251" s="60"/>
      <c r="I251" s="31" t="s">
        <v>19</v>
      </c>
      <c r="J251" s="32"/>
      <c r="K251" s="31" t="s">
        <v>257</v>
      </c>
      <c r="L251" s="32"/>
      <c r="M251" s="106" t="s">
        <v>21</v>
      </c>
      <c r="N251" s="58"/>
    </row>
    <row r="252" spans="1:14" s="26" customFormat="1" x14ac:dyDescent="0.25">
      <c r="A252" s="72"/>
      <c r="B252" s="47" t="s">
        <v>22</v>
      </c>
      <c r="C252" s="29"/>
      <c r="D252" s="30"/>
      <c r="E252" s="75" t="s">
        <v>258</v>
      </c>
      <c r="F252" s="76"/>
      <c r="G252" s="59" t="s">
        <v>251</v>
      </c>
      <c r="H252" s="60"/>
      <c r="I252" s="107" t="s">
        <v>252</v>
      </c>
      <c r="J252" s="108"/>
      <c r="K252" s="31" t="s">
        <v>253</v>
      </c>
      <c r="L252" s="32"/>
      <c r="M252" s="106" t="s">
        <v>254</v>
      </c>
      <c r="N252" s="58"/>
    </row>
    <row r="253" spans="1:14" s="26" customFormat="1" ht="48" x14ac:dyDescent="0.25">
      <c r="A253" s="72">
        <v>82</v>
      </c>
      <c r="B253" s="47" t="s">
        <v>259</v>
      </c>
      <c r="C253" s="29">
        <v>150</v>
      </c>
      <c r="D253" s="30" t="s">
        <v>14</v>
      </c>
      <c r="E253" s="104">
        <v>6.25</v>
      </c>
      <c r="F253" s="102">
        <f>(C253)*(E253)</f>
        <v>937.5</v>
      </c>
      <c r="G253" s="99">
        <v>8.98</v>
      </c>
      <c r="H253" s="100">
        <f>(C253)*(G253)</f>
        <v>1347</v>
      </c>
      <c r="I253" s="99">
        <v>6.9</v>
      </c>
      <c r="J253" s="100">
        <f>(C253)*(I253)</f>
        <v>1035</v>
      </c>
      <c r="K253" s="99">
        <v>10.8</v>
      </c>
      <c r="L253" s="100">
        <f>(C253)*(K253)</f>
        <v>1620</v>
      </c>
      <c r="M253" s="105">
        <v>7.33</v>
      </c>
      <c r="N253" s="100">
        <f>(C253)*(M253)</f>
        <v>1099.5</v>
      </c>
    </row>
    <row r="254" spans="1:14" s="26" customFormat="1" x14ac:dyDescent="0.25">
      <c r="A254" s="72"/>
      <c r="B254" s="47" t="s">
        <v>240</v>
      </c>
      <c r="C254" s="29"/>
      <c r="D254" s="30"/>
      <c r="E254" s="73" t="s">
        <v>241</v>
      </c>
      <c r="F254" s="56"/>
      <c r="G254" s="59" t="s">
        <v>248</v>
      </c>
      <c r="H254" s="60"/>
      <c r="I254" s="31" t="s">
        <v>256</v>
      </c>
      <c r="J254" s="32"/>
      <c r="K254" s="31"/>
      <c r="L254" s="32"/>
      <c r="M254" s="106" t="s">
        <v>242</v>
      </c>
      <c r="N254" s="58"/>
    </row>
    <row r="255" spans="1:14" s="26" customFormat="1" x14ac:dyDescent="0.25">
      <c r="A255" s="72"/>
      <c r="B255" s="47" t="s">
        <v>16</v>
      </c>
      <c r="C255" s="29"/>
      <c r="D255" s="30"/>
      <c r="E255" s="73" t="s">
        <v>65</v>
      </c>
      <c r="F255" s="56"/>
      <c r="G255" s="59" t="s">
        <v>57</v>
      </c>
      <c r="H255" s="60"/>
      <c r="I255" s="31" t="s">
        <v>19</v>
      </c>
      <c r="J255" s="32"/>
      <c r="K255" s="31" t="s">
        <v>257</v>
      </c>
      <c r="L255" s="32"/>
      <c r="M255" s="106" t="s">
        <v>21</v>
      </c>
      <c r="N255" s="58"/>
    </row>
    <row r="256" spans="1:14" s="26" customFormat="1" x14ac:dyDescent="0.25">
      <c r="A256" s="72"/>
      <c r="B256" s="47" t="s">
        <v>22</v>
      </c>
      <c r="C256" s="29"/>
      <c r="D256" s="30"/>
      <c r="E256" s="75" t="s">
        <v>260</v>
      </c>
      <c r="F256" s="76"/>
      <c r="G256" s="59" t="s">
        <v>251</v>
      </c>
      <c r="H256" s="60"/>
      <c r="I256" s="107" t="s">
        <v>252</v>
      </c>
      <c r="J256" s="108"/>
      <c r="K256" s="31" t="s">
        <v>253</v>
      </c>
      <c r="L256" s="32"/>
      <c r="M256" s="106" t="s">
        <v>254</v>
      </c>
      <c r="N256" s="58"/>
    </row>
    <row r="257" spans="1:14" s="26" customFormat="1" ht="48" x14ac:dyDescent="0.25">
      <c r="A257" s="72">
        <v>83</v>
      </c>
      <c r="B257" s="47" t="s">
        <v>261</v>
      </c>
      <c r="C257" s="29">
        <v>150</v>
      </c>
      <c r="D257" s="30" t="s">
        <v>14</v>
      </c>
      <c r="E257" s="104">
        <v>6.25</v>
      </c>
      <c r="F257" s="102">
        <f>(C257)*(E257)</f>
        <v>937.5</v>
      </c>
      <c r="G257" s="99">
        <v>8.98</v>
      </c>
      <c r="H257" s="100">
        <f>(C257)*(G257)</f>
        <v>1347</v>
      </c>
      <c r="I257" s="99">
        <v>7.18</v>
      </c>
      <c r="J257" s="100">
        <f>(C257)*(I257)</f>
        <v>1077</v>
      </c>
      <c r="K257" s="99">
        <v>10.8</v>
      </c>
      <c r="L257" s="100">
        <f>(C257)*(K257)</f>
        <v>1620</v>
      </c>
      <c r="M257" s="105">
        <v>7.33</v>
      </c>
      <c r="N257" s="100">
        <f>(C257)*(M257)</f>
        <v>1099.5</v>
      </c>
    </row>
    <row r="258" spans="1:14" s="26" customFormat="1" x14ac:dyDescent="0.25">
      <c r="A258" s="72"/>
      <c r="B258" s="47" t="s">
        <v>240</v>
      </c>
      <c r="C258" s="29"/>
      <c r="D258" s="30"/>
      <c r="E258" s="73" t="s">
        <v>241</v>
      </c>
      <c r="F258" s="56"/>
      <c r="G258" s="59" t="s">
        <v>248</v>
      </c>
      <c r="H258" s="60"/>
      <c r="I258" s="31" t="s">
        <v>256</v>
      </c>
      <c r="J258" s="32"/>
      <c r="K258" s="31"/>
      <c r="L258" s="32"/>
      <c r="M258" s="33" t="s">
        <v>242</v>
      </c>
      <c r="N258" s="32"/>
    </row>
    <row r="259" spans="1:14" s="26" customFormat="1" x14ac:dyDescent="0.25">
      <c r="A259" s="72"/>
      <c r="B259" s="47" t="s">
        <v>16</v>
      </c>
      <c r="C259" s="29"/>
      <c r="D259" s="30"/>
      <c r="E259" s="73" t="s">
        <v>65</v>
      </c>
      <c r="F259" s="56"/>
      <c r="G259" s="59" t="s">
        <v>57</v>
      </c>
      <c r="H259" s="60"/>
      <c r="I259" s="31" t="s">
        <v>19</v>
      </c>
      <c r="J259" s="32"/>
      <c r="K259" s="31" t="s">
        <v>257</v>
      </c>
      <c r="L259" s="32"/>
      <c r="M259" s="33" t="s">
        <v>21</v>
      </c>
      <c r="N259" s="32"/>
    </row>
    <row r="260" spans="1:14" s="26" customFormat="1" x14ac:dyDescent="0.25">
      <c r="A260" s="72"/>
      <c r="B260" s="47" t="s">
        <v>22</v>
      </c>
      <c r="C260" s="29"/>
      <c r="D260" s="30"/>
      <c r="E260" s="75" t="s">
        <v>262</v>
      </c>
      <c r="F260" s="76"/>
      <c r="G260" s="59" t="s">
        <v>251</v>
      </c>
      <c r="H260" s="60"/>
      <c r="I260" s="107" t="s">
        <v>252</v>
      </c>
      <c r="J260" s="108"/>
      <c r="K260" s="31" t="s">
        <v>253</v>
      </c>
      <c r="L260" s="32"/>
      <c r="M260" s="33" t="s">
        <v>254</v>
      </c>
      <c r="N260" s="32"/>
    </row>
    <row r="261" spans="1:14" s="26" customFormat="1" ht="48" x14ac:dyDescent="0.25">
      <c r="A261" s="72">
        <v>84</v>
      </c>
      <c r="B261" s="47" t="s">
        <v>263</v>
      </c>
      <c r="C261" s="29">
        <v>100</v>
      </c>
      <c r="D261" s="30" t="s">
        <v>14</v>
      </c>
      <c r="E261" s="104">
        <v>7.75</v>
      </c>
      <c r="F261" s="102">
        <f>(C261)*(E261)</f>
        <v>775</v>
      </c>
      <c r="G261" s="99">
        <v>9.5299999999999994</v>
      </c>
      <c r="H261" s="100">
        <f>(C261)*(G261)</f>
        <v>952.99999999999989</v>
      </c>
      <c r="I261" s="99">
        <v>7.9</v>
      </c>
      <c r="J261" s="100">
        <f>(C261)*(I261)</f>
        <v>790</v>
      </c>
      <c r="K261" s="99">
        <v>12.1</v>
      </c>
      <c r="L261" s="100">
        <f>(C261)*(K261)</f>
        <v>1210</v>
      </c>
      <c r="M261" s="105">
        <v>7.64</v>
      </c>
      <c r="N261" s="100">
        <f>(C261)*(M261)</f>
        <v>764</v>
      </c>
    </row>
    <row r="262" spans="1:14" s="26" customFormat="1" x14ac:dyDescent="0.25">
      <c r="A262" s="72"/>
      <c r="B262" s="47" t="s">
        <v>240</v>
      </c>
      <c r="C262" s="29"/>
      <c r="D262" s="30"/>
      <c r="E262" s="73" t="s">
        <v>241</v>
      </c>
      <c r="F262" s="56"/>
      <c r="G262" s="59" t="s">
        <v>248</v>
      </c>
      <c r="H262" s="60"/>
      <c r="I262" s="31" t="s">
        <v>256</v>
      </c>
      <c r="J262" s="32"/>
      <c r="K262" s="31"/>
      <c r="L262" s="32"/>
      <c r="M262" s="33" t="s">
        <v>242</v>
      </c>
      <c r="N262" s="32"/>
    </row>
    <row r="263" spans="1:14" s="26" customFormat="1" x14ac:dyDescent="0.25">
      <c r="A263" s="72"/>
      <c r="B263" s="47" t="s">
        <v>16</v>
      </c>
      <c r="C263" s="29"/>
      <c r="D263" s="30"/>
      <c r="E263" s="73" t="s">
        <v>65</v>
      </c>
      <c r="F263" s="56"/>
      <c r="G263" s="59" t="s">
        <v>57</v>
      </c>
      <c r="H263" s="60"/>
      <c r="I263" s="31" t="s">
        <v>19</v>
      </c>
      <c r="J263" s="32"/>
      <c r="K263" s="31" t="s">
        <v>257</v>
      </c>
      <c r="L263" s="32"/>
      <c r="M263" s="33" t="s">
        <v>21</v>
      </c>
      <c r="N263" s="32"/>
    </row>
    <row r="264" spans="1:14" s="26" customFormat="1" x14ac:dyDescent="0.25">
      <c r="A264" s="72"/>
      <c r="B264" s="47" t="s">
        <v>22</v>
      </c>
      <c r="C264" s="29"/>
      <c r="D264" s="30"/>
      <c r="E264" s="75" t="s">
        <v>264</v>
      </c>
      <c r="F264" s="76"/>
      <c r="G264" s="59" t="s">
        <v>251</v>
      </c>
      <c r="H264" s="60"/>
      <c r="I264" s="107" t="s">
        <v>252</v>
      </c>
      <c r="J264" s="108"/>
      <c r="K264" s="31" t="s">
        <v>253</v>
      </c>
      <c r="L264" s="32"/>
      <c r="M264" s="33" t="s">
        <v>254</v>
      </c>
      <c r="N264" s="32"/>
    </row>
    <row r="265" spans="1:14" s="26" customFormat="1" ht="48" x14ac:dyDescent="0.25">
      <c r="A265" s="72">
        <v>85</v>
      </c>
      <c r="B265" s="47" t="s">
        <v>265</v>
      </c>
      <c r="C265" s="29">
        <v>75</v>
      </c>
      <c r="D265" s="30" t="s">
        <v>14</v>
      </c>
      <c r="E265" s="104">
        <v>8.25</v>
      </c>
      <c r="F265" s="102">
        <f>(C265)*(E265)</f>
        <v>618.75</v>
      </c>
      <c r="G265" s="99">
        <v>9.5299999999999994</v>
      </c>
      <c r="H265" s="100">
        <f>(C265)*(G265)</f>
        <v>714.75</v>
      </c>
      <c r="I265" s="99">
        <v>7.9</v>
      </c>
      <c r="J265" s="100">
        <f>(C265)*(I265)</f>
        <v>592.5</v>
      </c>
      <c r="K265" s="99">
        <v>12.1</v>
      </c>
      <c r="L265" s="100">
        <f>(C265)*(K265)</f>
        <v>907.5</v>
      </c>
      <c r="M265" s="105">
        <v>7.64</v>
      </c>
      <c r="N265" s="100">
        <f>(C265)*(M265)</f>
        <v>573</v>
      </c>
    </row>
    <row r="266" spans="1:14" s="26" customFormat="1" x14ac:dyDescent="0.25">
      <c r="A266" s="72"/>
      <c r="B266" s="47" t="s">
        <v>240</v>
      </c>
      <c r="C266" s="29"/>
      <c r="D266" s="30"/>
      <c r="E266" s="73" t="s">
        <v>241</v>
      </c>
      <c r="F266" s="56"/>
      <c r="G266" s="59" t="s">
        <v>248</v>
      </c>
      <c r="H266" s="60"/>
      <c r="I266" s="31" t="s">
        <v>256</v>
      </c>
      <c r="J266" s="32"/>
      <c r="K266" s="31"/>
      <c r="L266" s="32"/>
      <c r="M266" s="33" t="s">
        <v>242</v>
      </c>
      <c r="N266" s="32"/>
    </row>
    <row r="267" spans="1:14" s="26" customFormat="1" x14ac:dyDescent="0.25">
      <c r="A267" s="72"/>
      <c r="B267" s="47" t="s">
        <v>16</v>
      </c>
      <c r="C267" s="29"/>
      <c r="D267" s="30"/>
      <c r="E267" s="73" t="s">
        <v>65</v>
      </c>
      <c r="F267" s="56"/>
      <c r="G267" s="59" t="s">
        <v>57</v>
      </c>
      <c r="H267" s="60"/>
      <c r="I267" s="31" t="s">
        <v>19</v>
      </c>
      <c r="J267" s="32"/>
      <c r="K267" s="31" t="s">
        <v>257</v>
      </c>
      <c r="L267" s="32"/>
      <c r="M267" s="33" t="s">
        <v>21</v>
      </c>
      <c r="N267" s="32"/>
    </row>
    <row r="268" spans="1:14" s="26" customFormat="1" x14ac:dyDescent="0.25">
      <c r="A268" s="72"/>
      <c r="B268" s="47" t="s">
        <v>22</v>
      </c>
      <c r="C268" s="29"/>
      <c r="D268" s="30"/>
      <c r="E268" s="75" t="s">
        <v>266</v>
      </c>
      <c r="F268" s="76"/>
      <c r="G268" s="59" t="s">
        <v>251</v>
      </c>
      <c r="H268" s="60"/>
      <c r="I268" s="107" t="s">
        <v>252</v>
      </c>
      <c r="J268" s="108"/>
      <c r="K268" s="31" t="s">
        <v>253</v>
      </c>
      <c r="L268" s="32"/>
      <c r="M268" s="33" t="s">
        <v>254</v>
      </c>
      <c r="N268" s="32"/>
    </row>
    <row r="269" spans="1:14" s="26" customFormat="1" ht="48" x14ac:dyDescent="0.25">
      <c r="A269" s="72">
        <v>86</v>
      </c>
      <c r="B269" s="47" t="s">
        <v>267</v>
      </c>
      <c r="C269" s="29">
        <v>50</v>
      </c>
      <c r="D269" s="30" t="s">
        <v>14</v>
      </c>
      <c r="E269" s="104">
        <v>8.25</v>
      </c>
      <c r="F269" s="102">
        <f>(C269)*(E269)</f>
        <v>412.5</v>
      </c>
      <c r="G269" s="99">
        <v>10.64</v>
      </c>
      <c r="H269" s="100">
        <f>(C269)*(G269)</f>
        <v>532</v>
      </c>
      <c r="I269" s="99">
        <v>8.18</v>
      </c>
      <c r="J269" s="100">
        <f>(C269)*(I269)</f>
        <v>409</v>
      </c>
      <c r="K269" s="99">
        <v>13.8</v>
      </c>
      <c r="L269" s="100">
        <f>(C269)*(K269)</f>
        <v>690</v>
      </c>
      <c r="M269" s="105">
        <v>8.4499999999999993</v>
      </c>
      <c r="N269" s="100">
        <f>(C269)*(M269)</f>
        <v>422.49999999999994</v>
      </c>
    </row>
    <row r="270" spans="1:14" s="26" customFormat="1" x14ac:dyDescent="0.25">
      <c r="A270" s="72"/>
      <c r="B270" s="47" t="s">
        <v>240</v>
      </c>
      <c r="C270" s="29"/>
      <c r="D270" s="30"/>
      <c r="E270" s="73" t="s">
        <v>241</v>
      </c>
      <c r="F270" s="56"/>
      <c r="G270" s="59" t="s">
        <v>248</v>
      </c>
      <c r="H270" s="60"/>
      <c r="I270" s="31" t="s">
        <v>256</v>
      </c>
      <c r="J270" s="32"/>
      <c r="K270" s="31"/>
      <c r="L270" s="32"/>
      <c r="M270" s="33" t="s">
        <v>242</v>
      </c>
      <c r="N270" s="32"/>
    </row>
    <row r="271" spans="1:14" s="26" customFormat="1" x14ac:dyDescent="0.25">
      <c r="A271" s="72"/>
      <c r="B271" s="47" t="s">
        <v>16</v>
      </c>
      <c r="C271" s="29"/>
      <c r="D271" s="30"/>
      <c r="E271" s="73" t="s">
        <v>65</v>
      </c>
      <c r="F271" s="56"/>
      <c r="G271" s="59" t="s">
        <v>57</v>
      </c>
      <c r="H271" s="60"/>
      <c r="I271" s="31" t="s">
        <v>19</v>
      </c>
      <c r="J271" s="32"/>
      <c r="K271" s="31" t="s">
        <v>257</v>
      </c>
      <c r="L271" s="32"/>
      <c r="M271" s="33" t="s">
        <v>21</v>
      </c>
      <c r="N271" s="32"/>
    </row>
    <row r="272" spans="1:14" s="26" customFormat="1" x14ac:dyDescent="0.25">
      <c r="A272" s="72"/>
      <c r="B272" s="47" t="s">
        <v>22</v>
      </c>
      <c r="C272" s="29"/>
      <c r="D272" s="30"/>
      <c r="E272" s="75" t="s">
        <v>268</v>
      </c>
      <c r="F272" s="76"/>
      <c r="G272" s="59" t="s">
        <v>251</v>
      </c>
      <c r="H272" s="60"/>
      <c r="I272" s="107" t="s">
        <v>252</v>
      </c>
      <c r="J272" s="108"/>
      <c r="K272" s="31" t="s">
        <v>253</v>
      </c>
      <c r="L272" s="32"/>
      <c r="M272" s="33" t="s">
        <v>254</v>
      </c>
      <c r="N272" s="32"/>
    </row>
    <row r="273" spans="1:14" s="26" customFormat="1" ht="48" x14ac:dyDescent="0.25">
      <c r="A273" s="72">
        <v>87</v>
      </c>
      <c r="B273" s="47" t="s">
        <v>269</v>
      </c>
      <c r="C273" s="29">
        <v>50</v>
      </c>
      <c r="D273" s="30" t="s">
        <v>14</v>
      </c>
      <c r="E273" s="104">
        <v>8.25</v>
      </c>
      <c r="F273" s="102">
        <f>(C273)*(E273)</f>
        <v>412.5</v>
      </c>
      <c r="G273" s="99">
        <v>10.64</v>
      </c>
      <c r="H273" s="100">
        <f>(C273)*(G273)</f>
        <v>532</v>
      </c>
      <c r="I273" s="99">
        <v>8.36</v>
      </c>
      <c r="J273" s="100">
        <f>(C273)*(I273)</f>
        <v>418</v>
      </c>
      <c r="K273" s="99">
        <v>13.8</v>
      </c>
      <c r="L273" s="100">
        <f>(C273)*(K273)</f>
        <v>690</v>
      </c>
      <c r="M273" s="105">
        <v>8.4499999999999993</v>
      </c>
      <c r="N273" s="100">
        <f>(C273)*(M273)</f>
        <v>422.49999999999994</v>
      </c>
    </row>
    <row r="274" spans="1:14" s="26" customFormat="1" x14ac:dyDescent="0.25">
      <c r="A274" s="72"/>
      <c r="B274" s="47" t="s">
        <v>240</v>
      </c>
      <c r="C274" s="29"/>
      <c r="D274" s="30"/>
      <c r="E274" s="73" t="s">
        <v>241</v>
      </c>
      <c r="F274" s="56"/>
      <c r="G274" s="59" t="s">
        <v>248</v>
      </c>
      <c r="H274" s="60"/>
      <c r="I274" s="31" t="s">
        <v>256</v>
      </c>
      <c r="J274" s="32"/>
      <c r="K274" s="31"/>
      <c r="L274" s="32"/>
      <c r="M274" s="33" t="s">
        <v>242</v>
      </c>
      <c r="N274" s="32"/>
    </row>
    <row r="275" spans="1:14" s="26" customFormat="1" x14ac:dyDescent="0.25">
      <c r="A275" s="72"/>
      <c r="B275" s="47" t="s">
        <v>16</v>
      </c>
      <c r="C275" s="29"/>
      <c r="D275" s="30"/>
      <c r="E275" s="73" t="s">
        <v>65</v>
      </c>
      <c r="F275" s="56"/>
      <c r="G275" s="59" t="s">
        <v>57</v>
      </c>
      <c r="H275" s="60"/>
      <c r="I275" s="31" t="s">
        <v>19</v>
      </c>
      <c r="J275" s="32"/>
      <c r="K275" s="31" t="s">
        <v>257</v>
      </c>
      <c r="L275" s="32"/>
      <c r="M275" s="33" t="s">
        <v>21</v>
      </c>
      <c r="N275" s="32"/>
    </row>
    <row r="276" spans="1:14" s="26" customFormat="1" x14ac:dyDescent="0.25">
      <c r="A276" s="72"/>
      <c r="B276" s="47" t="s">
        <v>22</v>
      </c>
      <c r="C276" s="29"/>
      <c r="D276" s="30"/>
      <c r="E276" s="75" t="s">
        <v>270</v>
      </c>
      <c r="F276" s="76"/>
      <c r="G276" s="59" t="s">
        <v>251</v>
      </c>
      <c r="H276" s="60"/>
      <c r="I276" s="107" t="s">
        <v>252</v>
      </c>
      <c r="J276" s="108"/>
      <c r="K276" s="31" t="s">
        <v>253</v>
      </c>
      <c r="L276" s="32"/>
      <c r="M276" s="33" t="s">
        <v>254</v>
      </c>
      <c r="N276" s="32"/>
    </row>
    <row r="277" spans="1:14" s="26" customFormat="1" ht="48" x14ac:dyDescent="0.25">
      <c r="A277" s="72">
        <v>88</v>
      </c>
      <c r="B277" s="47" t="s">
        <v>271</v>
      </c>
      <c r="C277" s="29">
        <v>50</v>
      </c>
      <c r="D277" s="30" t="s">
        <v>14</v>
      </c>
      <c r="E277" s="104">
        <v>8.99</v>
      </c>
      <c r="F277" s="102">
        <f>(C277)*(E277)</f>
        <v>449.5</v>
      </c>
      <c r="G277" s="99">
        <v>10.64</v>
      </c>
      <c r="H277" s="100">
        <f>(C277)*(G277)</f>
        <v>532</v>
      </c>
      <c r="I277" s="99">
        <v>8.9</v>
      </c>
      <c r="J277" s="100">
        <f>(C277)*(I277)</f>
        <v>445</v>
      </c>
      <c r="K277" s="99">
        <v>13.8</v>
      </c>
      <c r="L277" s="100">
        <f>(C277)*(K277)</f>
        <v>690</v>
      </c>
      <c r="M277" s="105">
        <v>8.4499999999999993</v>
      </c>
      <c r="N277" s="100">
        <f>(C277)*(M277)</f>
        <v>422.49999999999994</v>
      </c>
    </row>
    <row r="278" spans="1:14" s="26" customFormat="1" x14ac:dyDescent="0.25">
      <c r="A278" s="72"/>
      <c r="B278" s="47" t="s">
        <v>240</v>
      </c>
      <c r="C278" s="29"/>
      <c r="D278" s="30"/>
      <c r="E278" s="73" t="s">
        <v>241</v>
      </c>
      <c r="F278" s="56"/>
      <c r="G278" s="59" t="s">
        <v>248</v>
      </c>
      <c r="H278" s="60"/>
      <c r="I278" s="31" t="s">
        <v>256</v>
      </c>
      <c r="J278" s="32"/>
      <c r="K278" s="31"/>
      <c r="L278" s="32"/>
      <c r="M278" s="33" t="s">
        <v>242</v>
      </c>
      <c r="N278" s="32"/>
    </row>
    <row r="279" spans="1:14" s="26" customFormat="1" x14ac:dyDescent="0.25">
      <c r="A279" s="72"/>
      <c r="B279" s="47" t="s">
        <v>16</v>
      </c>
      <c r="C279" s="29"/>
      <c r="D279" s="30"/>
      <c r="E279" s="73" t="s">
        <v>65</v>
      </c>
      <c r="F279" s="56"/>
      <c r="G279" s="59" t="s">
        <v>57</v>
      </c>
      <c r="H279" s="60"/>
      <c r="I279" s="31" t="s">
        <v>19</v>
      </c>
      <c r="J279" s="32"/>
      <c r="K279" s="31" t="s">
        <v>257</v>
      </c>
      <c r="L279" s="32"/>
      <c r="M279" s="33" t="s">
        <v>21</v>
      </c>
      <c r="N279" s="32"/>
    </row>
    <row r="280" spans="1:14" s="26" customFormat="1" x14ac:dyDescent="0.25">
      <c r="A280" s="72"/>
      <c r="B280" s="47" t="s">
        <v>22</v>
      </c>
      <c r="C280" s="29"/>
      <c r="D280" s="30"/>
      <c r="E280" s="75" t="s">
        <v>272</v>
      </c>
      <c r="F280" s="76"/>
      <c r="G280" s="59" t="s">
        <v>251</v>
      </c>
      <c r="H280" s="60"/>
      <c r="I280" s="107" t="s">
        <v>252</v>
      </c>
      <c r="J280" s="108"/>
      <c r="K280" s="31" t="s">
        <v>253</v>
      </c>
      <c r="L280" s="32"/>
      <c r="M280" s="33" t="s">
        <v>254</v>
      </c>
      <c r="N280" s="32"/>
    </row>
    <row r="281" spans="1:14" s="26" customFormat="1" ht="48" x14ac:dyDescent="0.25">
      <c r="A281" s="72">
        <v>89</v>
      </c>
      <c r="B281" s="47" t="s">
        <v>273</v>
      </c>
      <c r="C281" s="29">
        <v>50</v>
      </c>
      <c r="D281" s="30" t="s">
        <v>14</v>
      </c>
      <c r="E281" s="104">
        <v>8.99</v>
      </c>
      <c r="F281" s="102">
        <f>(C281)*(E281)</f>
        <v>449.5</v>
      </c>
      <c r="G281" s="99">
        <v>11.2</v>
      </c>
      <c r="H281" s="100">
        <f>(C281)*(G281)</f>
        <v>560</v>
      </c>
      <c r="I281" s="99">
        <v>8.9</v>
      </c>
      <c r="J281" s="100">
        <f>(C281)*(I281)</f>
        <v>445</v>
      </c>
      <c r="K281" s="99">
        <v>13.8</v>
      </c>
      <c r="L281" s="100">
        <f>(C281)*(K281)</f>
        <v>690</v>
      </c>
      <c r="M281" s="105">
        <v>9.1</v>
      </c>
      <c r="N281" s="100">
        <f>(C281)*(M281)</f>
        <v>455</v>
      </c>
    </row>
    <row r="282" spans="1:14" s="26" customFormat="1" x14ac:dyDescent="0.25">
      <c r="A282" s="72"/>
      <c r="B282" s="47" t="s">
        <v>240</v>
      </c>
      <c r="C282" s="29"/>
      <c r="D282" s="30"/>
      <c r="E282" s="73" t="s">
        <v>241</v>
      </c>
      <c r="F282" s="56"/>
      <c r="G282" s="59" t="s">
        <v>248</v>
      </c>
      <c r="H282" s="60"/>
      <c r="I282" s="31" t="s">
        <v>256</v>
      </c>
      <c r="J282" s="32"/>
      <c r="K282" s="31" t="s">
        <v>257</v>
      </c>
      <c r="L282" s="32"/>
      <c r="M282" s="33" t="s">
        <v>242</v>
      </c>
      <c r="N282" s="32"/>
    </row>
    <row r="283" spans="1:14" s="26" customFormat="1" x14ac:dyDescent="0.25">
      <c r="A283" s="72"/>
      <c r="B283" s="47" t="s">
        <v>16</v>
      </c>
      <c r="C283" s="29"/>
      <c r="D283" s="30"/>
      <c r="E283" s="73" t="s">
        <v>65</v>
      </c>
      <c r="F283" s="56"/>
      <c r="G283" s="59" t="s">
        <v>57</v>
      </c>
      <c r="H283" s="60"/>
      <c r="I283" s="31" t="s">
        <v>19</v>
      </c>
      <c r="J283" s="32"/>
      <c r="K283" s="31" t="s">
        <v>253</v>
      </c>
      <c r="L283" s="32"/>
      <c r="M283" s="33" t="s">
        <v>21</v>
      </c>
      <c r="N283" s="32"/>
    </row>
    <row r="284" spans="1:14" s="26" customFormat="1" x14ac:dyDescent="0.25">
      <c r="A284" s="72"/>
      <c r="B284" s="47" t="s">
        <v>22</v>
      </c>
      <c r="C284" s="29"/>
      <c r="D284" s="30"/>
      <c r="E284" s="75" t="s">
        <v>274</v>
      </c>
      <c r="F284" s="76"/>
      <c r="G284" s="59" t="s">
        <v>251</v>
      </c>
      <c r="H284" s="60"/>
      <c r="I284" s="107" t="s">
        <v>252</v>
      </c>
      <c r="J284" s="108"/>
      <c r="K284" s="31"/>
      <c r="L284" s="32"/>
      <c r="M284" s="33" t="s">
        <v>254</v>
      </c>
      <c r="N284" s="32"/>
    </row>
    <row r="285" spans="1:14" s="103" customFormat="1" ht="48" x14ac:dyDescent="0.25">
      <c r="A285" s="72">
        <v>90</v>
      </c>
      <c r="B285" s="47" t="s">
        <v>275</v>
      </c>
      <c r="C285" s="29">
        <v>50</v>
      </c>
      <c r="D285" s="30" t="s">
        <v>14</v>
      </c>
      <c r="E285" s="104">
        <v>8.99</v>
      </c>
      <c r="F285" s="102">
        <f>(C285)*(E285)</f>
        <v>449.5</v>
      </c>
      <c r="G285" s="99">
        <v>11.2</v>
      </c>
      <c r="H285" s="100">
        <f>(C285)*(G285)</f>
        <v>560</v>
      </c>
      <c r="I285" s="99">
        <v>8.9</v>
      </c>
      <c r="J285" s="100">
        <f>(C285)*(I285)</f>
        <v>445</v>
      </c>
      <c r="K285" s="99">
        <v>15.8</v>
      </c>
      <c r="L285" s="100">
        <f>(C285)*(K285)</f>
        <v>790</v>
      </c>
      <c r="M285" s="105">
        <v>9.1</v>
      </c>
      <c r="N285" s="100">
        <f>(C285)*(M285)</f>
        <v>455</v>
      </c>
    </row>
    <row r="286" spans="1:14" s="26" customFormat="1" x14ac:dyDescent="0.25">
      <c r="A286" s="72"/>
      <c r="B286" s="47" t="s">
        <v>240</v>
      </c>
      <c r="C286" s="29"/>
      <c r="D286" s="30"/>
      <c r="E286" s="73" t="s">
        <v>241</v>
      </c>
      <c r="F286" s="56"/>
      <c r="G286" s="59" t="s">
        <v>248</v>
      </c>
      <c r="H286" s="60"/>
      <c r="I286" s="31" t="s">
        <v>256</v>
      </c>
      <c r="J286" s="32"/>
      <c r="K286" s="31"/>
      <c r="L286" s="32"/>
      <c r="M286" s="33" t="s">
        <v>242</v>
      </c>
      <c r="N286" s="32"/>
    </row>
    <row r="287" spans="1:14" s="26" customFormat="1" x14ac:dyDescent="0.25">
      <c r="A287" s="72"/>
      <c r="B287" s="47" t="s">
        <v>16</v>
      </c>
      <c r="C287" s="29"/>
      <c r="D287" s="30"/>
      <c r="E287" s="73" t="s">
        <v>65</v>
      </c>
      <c r="F287" s="56"/>
      <c r="G287" s="59" t="s">
        <v>57</v>
      </c>
      <c r="H287" s="60"/>
      <c r="I287" s="31" t="s">
        <v>19</v>
      </c>
      <c r="J287" s="32"/>
      <c r="K287" s="31" t="s">
        <v>257</v>
      </c>
      <c r="L287" s="32"/>
      <c r="M287" s="33" t="s">
        <v>21</v>
      </c>
      <c r="N287" s="32"/>
    </row>
    <row r="288" spans="1:14" s="26" customFormat="1" x14ac:dyDescent="0.25">
      <c r="A288" s="72"/>
      <c r="B288" s="47" t="s">
        <v>22</v>
      </c>
      <c r="C288" s="29"/>
      <c r="D288" s="30"/>
      <c r="E288" s="75" t="s">
        <v>276</v>
      </c>
      <c r="F288" s="76"/>
      <c r="G288" s="59" t="s">
        <v>251</v>
      </c>
      <c r="H288" s="60"/>
      <c r="I288" s="107" t="s">
        <v>252</v>
      </c>
      <c r="J288" s="108"/>
      <c r="K288" s="31" t="s">
        <v>253</v>
      </c>
      <c r="L288" s="32"/>
      <c r="M288" s="33" t="s">
        <v>254</v>
      </c>
      <c r="N288" s="32"/>
    </row>
    <row r="289" spans="1:19" s="103" customFormat="1" ht="48" x14ac:dyDescent="0.25">
      <c r="A289" s="72">
        <v>91</v>
      </c>
      <c r="B289" s="47" t="s">
        <v>277</v>
      </c>
      <c r="C289" s="29">
        <v>50</v>
      </c>
      <c r="D289" s="30" t="s">
        <v>14</v>
      </c>
      <c r="E289" s="104">
        <v>9.5</v>
      </c>
      <c r="F289" s="102">
        <f>(C289)*(E289)</f>
        <v>475</v>
      </c>
      <c r="G289" s="99">
        <v>11.2</v>
      </c>
      <c r="H289" s="100">
        <f>(C289)*(G289)</f>
        <v>560</v>
      </c>
      <c r="I289" s="99">
        <v>9.9</v>
      </c>
      <c r="J289" s="100">
        <f>(C289)*(I289)</f>
        <v>495</v>
      </c>
      <c r="K289" s="99">
        <v>15.8</v>
      </c>
      <c r="L289" s="100">
        <f>(C289)*(K289)</f>
        <v>790</v>
      </c>
      <c r="M289" s="105">
        <v>9.1</v>
      </c>
      <c r="N289" s="100">
        <f>(C289)*(M289)</f>
        <v>455</v>
      </c>
    </row>
    <row r="290" spans="1:19" s="26" customFormat="1" x14ac:dyDescent="0.25">
      <c r="A290" s="72"/>
      <c r="B290" s="47" t="s">
        <v>240</v>
      </c>
      <c r="C290" s="29"/>
      <c r="D290" s="30"/>
      <c r="E290" s="73" t="s">
        <v>241</v>
      </c>
      <c r="F290" s="56"/>
      <c r="G290" s="59" t="s">
        <v>248</v>
      </c>
      <c r="H290" s="60"/>
      <c r="I290" s="31" t="s">
        <v>256</v>
      </c>
      <c r="J290" s="32"/>
      <c r="K290" s="31"/>
      <c r="L290" s="32"/>
      <c r="M290" s="33" t="s">
        <v>242</v>
      </c>
      <c r="N290" s="32"/>
    </row>
    <row r="291" spans="1:19" s="26" customFormat="1" x14ac:dyDescent="0.25">
      <c r="A291" s="72"/>
      <c r="B291" s="47" t="s">
        <v>16</v>
      </c>
      <c r="C291" s="29"/>
      <c r="D291" s="30"/>
      <c r="E291" s="73" t="s">
        <v>65</v>
      </c>
      <c r="F291" s="56"/>
      <c r="G291" s="59" t="s">
        <v>57</v>
      </c>
      <c r="H291" s="60"/>
      <c r="I291" s="31" t="s">
        <v>19</v>
      </c>
      <c r="J291" s="32"/>
      <c r="K291" s="31" t="s">
        <v>257</v>
      </c>
      <c r="L291" s="32"/>
      <c r="M291" s="33" t="s">
        <v>21</v>
      </c>
      <c r="N291" s="32"/>
    </row>
    <row r="292" spans="1:19" s="26" customFormat="1" x14ac:dyDescent="0.25">
      <c r="A292" s="72"/>
      <c r="B292" s="47" t="s">
        <v>22</v>
      </c>
      <c r="C292" s="29"/>
      <c r="D292" s="30"/>
      <c r="E292" s="75" t="s">
        <v>278</v>
      </c>
      <c r="F292" s="76"/>
      <c r="G292" s="59" t="s">
        <v>251</v>
      </c>
      <c r="H292" s="60"/>
      <c r="I292" s="107" t="s">
        <v>252</v>
      </c>
      <c r="J292" s="108"/>
      <c r="K292" s="31" t="s">
        <v>253</v>
      </c>
      <c r="L292" s="32"/>
      <c r="M292" s="33" t="s">
        <v>254</v>
      </c>
      <c r="N292" s="32"/>
    </row>
    <row r="293" spans="1:19" s="26" customFormat="1" ht="84" customHeight="1" x14ac:dyDescent="0.25">
      <c r="A293" s="72">
        <v>92</v>
      </c>
      <c r="B293" s="47" t="s">
        <v>279</v>
      </c>
      <c r="C293" s="29">
        <v>500</v>
      </c>
      <c r="D293" s="30" t="s">
        <v>14</v>
      </c>
      <c r="E293" s="104">
        <v>179.4</v>
      </c>
      <c r="F293" s="102">
        <f>(C293)*(E293)</f>
        <v>89700</v>
      </c>
      <c r="G293" s="99">
        <v>21.94</v>
      </c>
      <c r="H293" s="100">
        <f>(C293)*(G293)</f>
        <v>10970</v>
      </c>
      <c r="I293" s="99">
        <v>18.899999999999999</v>
      </c>
      <c r="J293" s="100">
        <f>(C293)*(I293)</f>
        <v>9450</v>
      </c>
      <c r="K293" s="99">
        <v>27.4</v>
      </c>
      <c r="L293" s="100">
        <f>(C293)*(K293)</f>
        <v>13700</v>
      </c>
      <c r="M293" s="101">
        <v>41.8</v>
      </c>
      <c r="N293" s="102">
        <f>(C293)*(M293)</f>
        <v>20900</v>
      </c>
      <c r="S293" s="109"/>
    </row>
    <row r="294" spans="1:19" s="26" customFormat="1" x14ac:dyDescent="0.25">
      <c r="A294" s="72"/>
      <c r="B294" s="47" t="s">
        <v>16</v>
      </c>
      <c r="C294" s="29"/>
      <c r="D294" s="30"/>
      <c r="E294" s="73" t="s">
        <v>280</v>
      </c>
      <c r="F294" s="56"/>
      <c r="G294" s="59" t="s">
        <v>281</v>
      </c>
      <c r="H294" s="60"/>
      <c r="I294" s="31" t="s">
        <v>19</v>
      </c>
      <c r="J294" s="32"/>
      <c r="K294" s="31" t="s">
        <v>257</v>
      </c>
      <c r="L294" s="32"/>
      <c r="M294" s="55" t="s">
        <v>21</v>
      </c>
      <c r="N294" s="56"/>
    </row>
    <row r="295" spans="1:19" s="26" customFormat="1" x14ac:dyDescent="0.25">
      <c r="A295" s="72"/>
      <c r="B295" s="47" t="s">
        <v>22</v>
      </c>
      <c r="C295" s="29"/>
      <c r="D295" s="30"/>
      <c r="E295" s="73" t="s">
        <v>282</v>
      </c>
      <c r="F295" s="56"/>
      <c r="G295" s="59" t="s">
        <v>283</v>
      </c>
      <c r="H295" s="60"/>
      <c r="I295" s="31" t="s">
        <v>284</v>
      </c>
      <c r="J295" s="32"/>
      <c r="K295" s="31" t="s">
        <v>285</v>
      </c>
      <c r="L295" s="32"/>
      <c r="M295" s="55" t="s">
        <v>286</v>
      </c>
      <c r="N295" s="56"/>
    </row>
    <row r="296" spans="1:19" s="26" customFormat="1" ht="96" x14ac:dyDescent="0.25">
      <c r="A296" s="72">
        <v>93</v>
      </c>
      <c r="B296" s="47" t="s">
        <v>287</v>
      </c>
      <c r="C296" s="29">
        <v>500</v>
      </c>
      <c r="D296" s="30" t="s">
        <v>14</v>
      </c>
      <c r="E296" s="104">
        <v>179.4</v>
      </c>
      <c r="F296" s="102">
        <f>(C296)*(E296)</f>
        <v>89700</v>
      </c>
      <c r="G296" s="99">
        <v>25.28</v>
      </c>
      <c r="H296" s="100">
        <f>(C296)*(G296)</f>
        <v>12640</v>
      </c>
      <c r="I296" s="99">
        <v>18.899999999999999</v>
      </c>
      <c r="J296" s="100">
        <f>(C296)*(I296)</f>
        <v>9450</v>
      </c>
      <c r="K296" s="99">
        <v>27.4</v>
      </c>
      <c r="L296" s="100">
        <f>(C296)*(K296)</f>
        <v>13700</v>
      </c>
      <c r="M296" s="101">
        <v>41.8</v>
      </c>
      <c r="N296" s="102">
        <f>(C296)*(M296)</f>
        <v>20900</v>
      </c>
    </row>
    <row r="297" spans="1:19" s="26" customFormat="1" x14ac:dyDescent="0.25">
      <c r="A297" s="72"/>
      <c r="B297" s="47" t="s">
        <v>16</v>
      </c>
      <c r="C297" s="29"/>
      <c r="D297" s="30"/>
      <c r="E297" s="73" t="s">
        <v>280</v>
      </c>
      <c r="F297" s="56"/>
      <c r="G297" s="59" t="s">
        <v>281</v>
      </c>
      <c r="H297" s="60"/>
      <c r="I297" s="31" t="s">
        <v>19</v>
      </c>
      <c r="J297" s="32"/>
      <c r="K297" s="31" t="s">
        <v>257</v>
      </c>
      <c r="L297" s="32"/>
      <c r="M297" s="55" t="s">
        <v>21</v>
      </c>
      <c r="N297" s="56"/>
    </row>
    <row r="298" spans="1:19" s="26" customFormat="1" ht="12.75" thickBot="1" x14ac:dyDescent="0.3">
      <c r="A298" s="77"/>
      <c r="B298" s="48" t="s">
        <v>22</v>
      </c>
      <c r="C298" s="36"/>
      <c r="D298" s="37"/>
      <c r="E298" s="110" t="s">
        <v>282</v>
      </c>
      <c r="F298" s="84"/>
      <c r="G298" s="40" t="s">
        <v>288</v>
      </c>
      <c r="H298" s="41"/>
      <c r="I298" s="42" t="s">
        <v>284</v>
      </c>
      <c r="J298" s="43"/>
      <c r="K298" s="42" t="s">
        <v>289</v>
      </c>
      <c r="L298" s="43"/>
      <c r="M298" s="83" t="s">
        <v>286</v>
      </c>
      <c r="N298" s="84"/>
    </row>
    <row r="299" spans="1:19" ht="12.75" thickBot="1" x14ac:dyDescent="0.3">
      <c r="A299" s="111" t="s">
        <v>290</v>
      </c>
      <c r="B299" s="112"/>
      <c r="C299" s="112"/>
      <c r="D299" s="113"/>
      <c r="E299" s="114">
        <f>E296+E293+E289+E285+E281+E277+E273+E269+E265+E261+E257+E253+E249+E245+E241+E238+E235+E232+E229+E226+E223+E220+E217+E214+E211+E208+E205+E202+E199+E196+E193+E190+E187+E184+E181+E178+E175+E172+E169+E166+E163+E160+E157+E154+E151+E148+E145+E142+E139+E136+E133+E130+E127+E124+E121+E118+E115+E112+E109+E106+E103+E100+E97+E94+E91+E88+E85+E82+E79+E76+E73+E70+E67+E64+E61+E58+E55+E52+E49+E45+E41+E37+E33+E30+E27+E24+E21+E18+E15+E12+E9+E6+19.8</f>
        <v>1587.0199999999998</v>
      </c>
      <c r="F299" s="115">
        <f>F296+F293+F289+F285+F281+F277+F273+F269+F265+F261+F257+F253+F249+F245+F241+F238+F235+F232+F229+F226+F223+F220+F217+F214+F211+F208+F205+F202+F199+F196+F193+F190+F187+F184+F181+F178+F175+F172+F169+F166+F163+F160+F157+F154+F151+F148+F145+F142+F139+F136+F133+F130+F127+F124+F121+F118+F115+F112+F109+F106+F103+F100+F97+F94+F91+F88+F85+F82+F79+F76+F73+F70+F67+F64+F61+F58+F55+F52+F49+F45+F41+F37+F30+F33+F27+F24+F21+F18+F15+F12+F9+F6+F3</f>
        <v>383175.25</v>
      </c>
      <c r="G299" s="116">
        <f>G296+G293+G289+G285+G281+G277+G273+G269+G265+G261+G257+G253+G249+G245+G112+G109+G106+G103+G100+G97+G94+G91+G88+G85+G82+G79+G76+G73+G70+G67+G64+G61+G58+G55+G52+G49+G45+G41+G37+G33+G30+G27+G24+G21+G18+G15+G12+G9+G6+G3</f>
        <v>826.6999999999997</v>
      </c>
      <c r="H299" s="117">
        <f>H296+H293+H289+H285+H281+H277+H273+H269+H265+H261+H257+H253+H249+H245+H112+H109+H106+H103+H100+H97+H94+H91+H88+H85+H82+H79+H76+H73+H70+H67+H64+H61+H58+H55+H52+H49+H45+H41+H37+H33+H30+H27+H24+H21+H18+H15+H12+H9+H6+H3</f>
        <v>231766.75</v>
      </c>
      <c r="I299" s="118">
        <f>I296+I293+I289+I285+I281+I277+I273+I269+I265+I261+I257+I253+I249+I245+I241+I238+I235+I232+I229+I226+I223+I220+I217+I214+I211+I208+I205+I202+I199+I196+I193+I190+I187+I184+I181+I178+I175+I172+I169+I166+I163+I160+I157+I154+I151+I148+I145+I142+I139+I136+I133+I130+I127+I124+I121+I118+I115+I112+I109+I106+I103+I100+I97+I94+I91+I88+I85+I82+I79+I76+I73+I70+I67+I64+I61+I58+I55+I52+I49+I45+I41+I37+I33+I30+I27+I24+I21+I18+I15+I12+I9+I6+I3</f>
        <v>1988.0800000000017</v>
      </c>
      <c r="J299" s="117">
        <f>J296+J293+J289+J285+J281+J277+J273+J269+J265+J261+J257+J253+J249+J245+J241+J238+J235+J232+J229+J226+J223+J220+J217+J214+J211+J208+J205+J202+J199+J196+J193+J190+J187+J184+J181+J178+J175+J172+J169+J166+J163+J160+J157+J154+J151+J148+J145+J142+J139+J136+J133+J130+J127+J124+J121+J118+J115+J112+J109+J106+J103+J100+J97+J94+J91+J88+J85+J82+J79+J76+J73+J70+J67+J64+J61+J58+J55+J52+J49+J45+J41+J37+J33+J30+J27+J24+J21+J18+J15+J12+J9+J6+J3</f>
        <v>248733</v>
      </c>
      <c r="K299" s="118">
        <f>K296+K293+K289+K285+K281+K277+K273+K269+K265+K261+K257+K253+K249+K245+K241+K106+K103+K100+K97+K94+K91+K88+K85+K76+K73+K70+K67+K64+K61+K58+K55+K52+K49+K45+K41+K37+K33+K30+K27+K24+K21+K18+K15+K12+K9+K6+K3</f>
        <v>1296.9499999999994</v>
      </c>
      <c r="L299" s="117">
        <f>L296+L293+L289+L285+L281+L277+L273+L269+L265+L261+L257+L253+L249+L245+L241+L106+L103+L100+L97+L94+L91+L88+L85+L76+L73+L70+L67+L64+L61+L58+L55+L52+L49+L45+L41+L37+L33+L30+L27+L24+L21+L18+L15+L12+L9+L6+L3</f>
        <v>228770</v>
      </c>
      <c r="M299" s="119">
        <f>M296+M293+M289+M285+M281+M277+M273+M269+M265+M261+M257+M253+M249+M245+M241+M238+M235+M232+M229+M226+M223+M220+M217+M214+M211+M208+M205+M202+M199+M196+M193+M190+M187+M184+M181+M178+M175+M172+M169+M166+M163+M160+M157+M154+M151+M148+M145+M142+M139+M136+M133+M130+M127+M124+M121+M118+M115+M112+M109+M106+M103+M100+M97+M94+M91+M88+M85+M82+M79+M76+M73+M70+M67+M64+M61+M58+M55+M52+M49+M45+M41+M37+M33+M30+M27+M24+M21+M18+M15+M12+M9+M6+M3</f>
        <v>1275.9200000000005</v>
      </c>
      <c r="N299" s="120">
        <f>N296+N293+N289+N285+N281+N277+N273+N269+N265+N261+N257+N253+N249+N245+N241+N238+N235+N232+N229+N226+N223+N220+N217+N214+N211+N208+N205+N202+N199+N196+N193+N190+N187+N184+N181+N178+N175+N172+N169+N166+N163+N160+N157+N154+N151+N148+N145+N142+N139+N136+N133+N130+N127+N124+N121+N118+N115+N112+N109+N106+N103+N100+N97+N94+N91+N88+N85+N82+N79+N76+N73+N70+N67+N64+N61+N58+N55+N52+N49+N45+N41+N37+N33+N30+N27+N24+N21+N18+N15+N12+N9+N6+N3</f>
        <v>250727.5</v>
      </c>
    </row>
    <row r="300" spans="1:19" ht="24.95" customHeight="1" thickBot="1" x14ac:dyDescent="0.3">
      <c r="A300" s="121" t="s">
        <v>291</v>
      </c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3"/>
    </row>
    <row r="301" spans="1:19" s="26" customFormat="1" ht="24.95" customHeight="1" thickBot="1" x14ac:dyDescent="0.3">
      <c r="A301" s="124" t="s">
        <v>292</v>
      </c>
      <c r="B301" s="125"/>
      <c r="C301" s="125"/>
      <c r="D301" s="126"/>
      <c r="E301" s="127" t="s">
        <v>293</v>
      </c>
      <c r="F301" s="128"/>
      <c r="G301" s="127" t="s">
        <v>293</v>
      </c>
      <c r="H301" s="128"/>
      <c r="I301" s="124" t="s">
        <v>293</v>
      </c>
      <c r="J301" s="126"/>
      <c r="K301" s="124" t="s">
        <v>293</v>
      </c>
      <c r="L301" s="126"/>
      <c r="M301" s="127" t="s">
        <v>293</v>
      </c>
      <c r="N301" s="128"/>
    </row>
    <row r="302" spans="1:19" s="26" customFormat="1" ht="75" customHeight="1" x14ac:dyDescent="0.25">
      <c r="A302" s="129">
        <v>94</v>
      </c>
      <c r="B302" s="130" t="s">
        <v>294</v>
      </c>
      <c r="C302" s="131"/>
      <c r="D302" s="132"/>
      <c r="E302" s="133">
        <v>10</v>
      </c>
      <c r="F302" s="134"/>
      <c r="G302" s="135" t="s">
        <v>295</v>
      </c>
      <c r="H302" s="136"/>
      <c r="I302" s="137">
        <v>5</v>
      </c>
      <c r="J302" s="138"/>
      <c r="K302" s="139">
        <v>0</v>
      </c>
      <c r="L302" s="140"/>
      <c r="M302" s="141">
        <v>30</v>
      </c>
      <c r="N302" s="142"/>
    </row>
    <row r="303" spans="1:19" s="26" customFormat="1" ht="61.5" customHeight="1" x14ac:dyDescent="0.25">
      <c r="A303" s="143">
        <v>95</v>
      </c>
      <c r="B303" s="144" t="s">
        <v>296</v>
      </c>
      <c r="C303" s="145"/>
      <c r="D303" s="146"/>
      <c r="E303" s="75">
        <v>10</v>
      </c>
      <c r="F303" s="76"/>
      <c r="G303" s="147" t="s">
        <v>297</v>
      </c>
      <c r="H303" s="148"/>
      <c r="I303" s="149">
        <v>5</v>
      </c>
      <c r="J303" s="150"/>
      <c r="K303" s="107" t="s">
        <v>298</v>
      </c>
      <c r="L303" s="108"/>
      <c r="M303" s="151">
        <v>30</v>
      </c>
      <c r="N303" s="152"/>
    </row>
    <row r="304" spans="1:19" s="26" customFormat="1" ht="74.25" customHeight="1" x14ac:dyDescent="0.25">
      <c r="A304" s="143">
        <v>96</v>
      </c>
      <c r="B304" s="144" t="s">
        <v>299</v>
      </c>
      <c r="C304" s="145"/>
      <c r="D304" s="146"/>
      <c r="E304" s="151">
        <v>10</v>
      </c>
      <c r="F304" s="152"/>
      <c r="G304" s="147" t="s">
        <v>300</v>
      </c>
      <c r="H304" s="148"/>
      <c r="I304" s="149">
        <v>5</v>
      </c>
      <c r="J304" s="150"/>
      <c r="K304" s="107" t="s">
        <v>298</v>
      </c>
      <c r="L304" s="108"/>
      <c r="M304" s="151">
        <v>30</v>
      </c>
      <c r="N304" s="152"/>
    </row>
    <row r="305" spans="1:14" s="26" customFormat="1" ht="75.75" customHeight="1" x14ac:dyDescent="0.25">
      <c r="A305" s="143">
        <v>97</v>
      </c>
      <c r="B305" s="144" t="s">
        <v>301</v>
      </c>
      <c r="C305" s="145"/>
      <c r="D305" s="146"/>
      <c r="E305" s="151">
        <v>10</v>
      </c>
      <c r="F305" s="152"/>
      <c r="G305" s="147" t="s">
        <v>295</v>
      </c>
      <c r="H305" s="148"/>
      <c r="I305" s="149">
        <v>5</v>
      </c>
      <c r="J305" s="150"/>
      <c r="K305" s="107" t="s">
        <v>298</v>
      </c>
      <c r="L305" s="108"/>
      <c r="M305" s="151">
        <v>30</v>
      </c>
      <c r="N305" s="152"/>
    </row>
    <row r="306" spans="1:14" s="26" customFormat="1" ht="76.5" customHeight="1" x14ac:dyDescent="0.25">
      <c r="A306" s="143">
        <v>98</v>
      </c>
      <c r="B306" s="144" t="s">
        <v>302</v>
      </c>
      <c r="C306" s="145"/>
      <c r="D306" s="146"/>
      <c r="E306" s="151">
        <v>10</v>
      </c>
      <c r="F306" s="152"/>
      <c r="G306" s="147" t="s">
        <v>295</v>
      </c>
      <c r="H306" s="148"/>
      <c r="I306" s="57">
        <v>5</v>
      </c>
      <c r="J306" s="58"/>
      <c r="K306" s="107" t="s">
        <v>298</v>
      </c>
      <c r="L306" s="108"/>
      <c r="M306" s="147">
        <v>0.3</v>
      </c>
      <c r="N306" s="148"/>
    </row>
    <row r="307" spans="1:14" s="26" customFormat="1" ht="63" customHeight="1" x14ac:dyDescent="0.25">
      <c r="A307" s="143">
        <v>99</v>
      </c>
      <c r="B307" s="144" t="s">
        <v>303</v>
      </c>
      <c r="C307" s="145"/>
      <c r="D307" s="146"/>
      <c r="E307" s="75">
        <v>10</v>
      </c>
      <c r="F307" s="76"/>
      <c r="G307" s="147" t="s">
        <v>143</v>
      </c>
      <c r="H307" s="148"/>
      <c r="I307" s="57">
        <v>5</v>
      </c>
      <c r="J307" s="58"/>
      <c r="K307" s="107" t="s">
        <v>298</v>
      </c>
      <c r="L307" s="108"/>
      <c r="M307" s="151">
        <v>30</v>
      </c>
      <c r="N307" s="152"/>
    </row>
    <row r="308" spans="1:14" s="26" customFormat="1" ht="49.5" customHeight="1" x14ac:dyDescent="0.25">
      <c r="A308" s="143">
        <v>100</v>
      </c>
      <c r="B308" s="144" t="s">
        <v>304</v>
      </c>
      <c r="C308" s="145"/>
      <c r="D308" s="146"/>
      <c r="E308" s="75">
        <v>10</v>
      </c>
      <c r="F308" s="76"/>
      <c r="G308" s="147" t="s">
        <v>305</v>
      </c>
      <c r="H308" s="148"/>
      <c r="I308" s="57">
        <v>5</v>
      </c>
      <c r="J308" s="58"/>
      <c r="K308" s="107" t="s">
        <v>298</v>
      </c>
      <c r="L308" s="108"/>
      <c r="M308" s="151">
        <v>30</v>
      </c>
      <c r="N308" s="152"/>
    </row>
    <row r="309" spans="1:14" s="26" customFormat="1" ht="49.5" customHeight="1" x14ac:dyDescent="0.25">
      <c r="A309" s="143">
        <v>101</v>
      </c>
      <c r="B309" s="144" t="s">
        <v>306</v>
      </c>
      <c r="C309" s="145"/>
      <c r="D309" s="146"/>
      <c r="E309" s="75">
        <v>10</v>
      </c>
      <c r="F309" s="76"/>
      <c r="G309" s="147" t="s">
        <v>143</v>
      </c>
      <c r="H309" s="148"/>
      <c r="I309" s="57">
        <v>5</v>
      </c>
      <c r="J309" s="58"/>
      <c r="K309" s="107" t="s">
        <v>298</v>
      </c>
      <c r="L309" s="108"/>
      <c r="M309" s="151">
        <v>30</v>
      </c>
      <c r="N309" s="152"/>
    </row>
    <row r="310" spans="1:14" s="26" customFormat="1" ht="39.75" customHeight="1" x14ac:dyDescent="0.25">
      <c r="A310" s="143">
        <v>102</v>
      </c>
      <c r="B310" s="144" t="s">
        <v>307</v>
      </c>
      <c r="C310" s="145"/>
      <c r="D310" s="146"/>
      <c r="E310" s="75">
        <v>10</v>
      </c>
      <c r="F310" s="76"/>
      <c r="G310" s="147" t="s">
        <v>143</v>
      </c>
      <c r="H310" s="148"/>
      <c r="I310" s="57">
        <v>5</v>
      </c>
      <c r="J310" s="58"/>
      <c r="K310" s="107" t="s">
        <v>298</v>
      </c>
      <c r="L310" s="108"/>
      <c r="M310" s="151">
        <v>30</v>
      </c>
      <c r="N310" s="152"/>
    </row>
    <row r="311" spans="1:14" s="26" customFormat="1" ht="51" customHeight="1" x14ac:dyDescent="0.25">
      <c r="A311" s="143">
        <v>103</v>
      </c>
      <c r="B311" s="144" t="s">
        <v>308</v>
      </c>
      <c r="C311" s="145"/>
      <c r="D311" s="146"/>
      <c r="E311" s="75">
        <v>10</v>
      </c>
      <c r="F311" s="76"/>
      <c r="G311" s="147" t="s">
        <v>309</v>
      </c>
      <c r="H311" s="148"/>
      <c r="I311" s="57">
        <v>5</v>
      </c>
      <c r="J311" s="58"/>
      <c r="K311" s="107" t="s">
        <v>298</v>
      </c>
      <c r="L311" s="108"/>
      <c r="M311" s="151">
        <v>30</v>
      </c>
      <c r="N311" s="152"/>
    </row>
    <row r="312" spans="1:14" s="26" customFormat="1" ht="86.25" customHeight="1" thickBot="1" x14ac:dyDescent="0.3">
      <c r="A312" s="153">
        <v>104</v>
      </c>
      <c r="B312" s="154" t="s">
        <v>310</v>
      </c>
      <c r="C312" s="155"/>
      <c r="D312" s="156"/>
      <c r="E312" s="78">
        <v>10</v>
      </c>
      <c r="F312" s="79"/>
      <c r="G312" s="157" t="s">
        <v>311</v>
      </c>
      <c r="H312" s="158"/>
      <c r="I312" s="38">
        <v>5</v>
      </c>
      <c r="J312" s="39"/>
      <c r="K312" s="38" t="s">
        <v>312</v>
      </c>
      <c r="L312" s="39"/>
      <c r="M312" s="159">
        <v>30</v>
      </c>
      <c r="N312" s="160"/>
    </row>
    <row r="313" spans="1:14" s="166" customFormat="1" ht="12.75" thickBot="1" x14ac:dyDescent="0.3">
      <c r="A313" s="161" t="s">
        <v>313</v>
      </c>
      <c r="B313" s="112"/>
      <c r="C313" s="112"/>
      <c r="D313" s="113"/>
      <c r="E313" s="162" t="s">
        <v>314</v>
      </c>
      <c r="F313" s="163"/>
      <c r="G313" s="164" t="s">
        <v>315</v>
      </c>
      <c r="H313" s="165"/>
      <c r="I313" s="164" t="s">
        <v>315</v>
      </c>
      <c r="J313" s="165"/>
      <c r="K313" s="164" t="s">
        <v>316</v>
      </c>
      <c r="L313" s="165"/>
      <c r="M313" s="162"/>
      <c r="N313" s="163"/>
    </row>
    <row r="314" spans="1:14" s="166" customFormat="1" ht="12.75" thickBot="1" x14ac:dyDescent="0.3">
      <c r="A314" s="161" t="s">
        <v>317</v>
      </c>
      <c r="B314" s="112"/>
      <c r="C314" s="112"/>
      <c r="D314" s="113"/>
      <c r="E314" s="162" t="s">
        <v>314</v>
      </c>
      <c r="F314" s="163"/>
      <c r="G314" s="167">
        <v>30</v>
      </c>
      <c r="H314" s="165"/>
      <c r="I314" s="164" t="s">
        <v>318</v>
      </c>
      <c r="J314" s="165"/>
      <c r="K314" s="164"/>
      <c r="L314" s="165"/>
      <c r="M314" s="162" t="s">
        <v>319</v>
      </c>
      <c r="N314" s="163"/>
    </row>
    <row r="315" spans="1:14" s="179" customFormat="1" ht="60.75" customHeight="1" thickBot="1" x14ac:dyDescent="0.3">
      <c r="A315" s="168" t="s">
        <v>320</v>
      </c>
      <c r="B315" s="169"/>
      <c r="C315" s="169"/>
      <c r="D315" s="170"/>
      <c r="E315" s="171" t="s">
        <v>321</v>
      </c>
      <c r="F315" s="172"/>
      <c r="G315" s="173" t="s">
        <v>322</v>
      </c>
      <c r="H315" s="174"/>
      <c r="I315" s="173"/>
      <c r="J315" s="174"/>
      <c r="K315" s="175" t="s">
        <v>323</v>
      </c>
      <c r="L315" s="176"/>
      <c r="M315" s="177" t="s">
        <v>324</v>
      </c>
      <c r="N315" s="178"/>
    </row>
    <row r="318" spans="1:14" x14ac:dyDescent="0.25">
      <c r="A318" s="180" t="s">
        <v>325</v>
      </c>
      <c r="B318" s="180"/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</row>
    <row r="319" spans="1:14" ht="6" customHeight="1" x14ac:dyDescent="0.25">
      <c r="A319" s="181"/>
      <c r="B319" s="181"/>
      <c r="C319" s="181"/>
      <c r="D319" s="181"/>
      <c r="E319" s="181"/>
      <c r="F319" s="181"/>
      <c r="G319" s="181"/>
      <c r="H319" s="181"/>
      <c r="I319" s="181"/>
      <c r="J319" s="181"/>
      <c r="K319" s="181"/>
      <c r="L319" s="181"/>
      <c r="M319" s="181"/>
      <c r="N319" s="181"/>
    </row>
    <row r="320" spans="1:14" ht="12.75" customHeight="1" x14ac:dyDescent="0.25">
      <c r="A320" s="180" t="s">
        <v>326</v>
      </c>
      <c r="B320" s="180"/>
      <c r="C320" s="180"/>
      <c r="D320" s="180"/>
      <c r="E320" s="180"/>
      <c r="F320" s="180"/>
      <c r="G320" s="180"/>
      <c r="H320" s="180"/>
      <c r="I320" s="180"/>
      <c r="J320" s="180"/>
      <c r="K320" s="180"/>
      <c r="L320" s="180"/>
      <c r="M320" s="180"/>
      <c r="N320" s="180"/>
    </row>
    <row r="321" spans="1:14" ht="6" customHeight="1" x14ac:dyDescent="0.25">
      <c r="A321" s="181"/>
      <c r="B321" s="181"/>
      <c r="C321" s="181"/>
      <c r="D321" s="181"/>
      <c r="E321" s="181"/>
      <c r="F321" s="181"/>
      <c r="G321" s="181"/>
      <c r="H321" s="181"/>
      <c r="I321" s="181"/>
      <c r="J321" s="181"/>
      <c r="K321" s="181"/>
      <c r="L321" s="181"/>
      <c r="M321" s="181"/>
      <c r="N321" s="181"/>
    </row>
    <row r="322" spans="1:14" ht="12.75" customHeight="1" x14ac:dyDescent="0.25">
      <c r="A322" s="180" t="s">
        <v>327</v>
      </c>
      <c r="B322" s="180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180"/>
      <c r="N322" s="180"/>
    </row>
    <row r="323" spans="1:14" ht="6" customHeight="1" x14ac:dyDescent="0.25">
      <c r="A323" s="181"/>
      <c r="B323" s="181"/>
      <c r="C323" s="181"/>
      <c r="D323" s="181"/>
      <c r="E323" s="181"/>
      <c r="F323" s="181"/>
      <c r="G323" s="181"/>
      <c r="H323" s="181"/>
      <c r="I323" s="181"/>
      <c r="J323" s="181"/>
      <c r="K323" s="181"/>
      <c r="L323" s="181"/>
      <c r="M323" s="181"/>
      <c r="N323" s="181"/>
    </row>
    <row r="324" spans="1:14" ht="12.75" customHeight="1" x14ac:dyDescent="0.25">
      <c r="A324" s="180" t="s">
        <v>328</v>
      </c>
      <c r="B324" s="180"/>
      <c r="C324" s="180"/>
      <c r="D324" s="180"/>
      <c r="E324" s="180"/>
      <c r="F324" s="180"/>
      <c r="G324" s="180"/>
      <c r="H324" s="180"/>
      <c r="I324" s="180"/>
      <c r="J324" s="180"/>
      <c r="K324" s="180"/>
      <c r="L324" s="180"/>
      <c r="M324" s="180"/>
      <c r="N324" s="180"/>
    </row>
    <row r="325" spans="1:14" ht="6" customHeight="1" x14ac:dyDescent="0.25">
      <c r="A325" s="181"/>
      <c r="B325" s="181"/>
      <c r="C325" s="181"/>
      <c r="D325" s="181"/>
      <c r="E325" s="181"/>
      <c r="F325" s="181"/>
      <c r="G325" s="181"/>
      <c r="H325" s="181"/>
      <c r="I325" s="181"/>
      <c r="J325" s="181"/>
      <c r="K325" s="181"/>
      <c r="L325" s="181"/>
      <c r="M325" s="181"/>
      <c r="N325" s="181"/>
    </row>
    <row r="326" spans="1:14" ht="12.75" customHeight="1" x14ac:dyDescent="0.25">
      <c r="A326" s="180" t="s">
        <v>329</v>
      </c>
      <c r="B326" s="180"/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</row>
  </sheetData>
  <mergeCells count="1304">
    <mergeCell ref="A318:N318"/>
    <mergeCell ref="A320:N320"/>
    <mergeCell ref="A322:N322"/>
    <mergeCell ref="A324:N324"/>
    <mergeCell ref="A326:N326"/>
    <mergeCell ref="A315:D315"/>
    <mergeCell ref="E315:F315"/>
    <mergeCell ref="G315:H315"/>
    <mergeCell ref="I315:J315"/>
    <mergeCell ref="K315:L315"/>
    <mergeCell ref="M315:N315"/>
    <mergeCell ref="A314:D314"/>
    <mergeCell ref="E314:F314"/>
    <mergeCell ref="G314:H314"/>
    <mergeCell ref="I314:J314"/>
    <mergeCell ref="K314:L314"/>
    <mergeCell ref="M314:N314"/>
    <mergeCell ref="A313:D313"/>
    <mergeCell ref="E313:F313"/>
    <mergeCell ref="G313:H313"/>
    <mergeCell ref="I313:J313"/>
    <mergeCell ref="K313:L313"/>
    <mergeCell ref="M313:N313"/>
    <mergeCell ref="B312:D312"/>
    <mergeCell ref="E312:F312"/>
    <mergeCell ref="G312:H312"/>
    <mergeCell ref="I312:J312"/>
    <mergeCell ref="K312:L312"/>
    <mergeCell ref="M312:N312"/>
    <mergeCell ref="B311:D311"/>
    <mergeCell ref="E311:F311"/>
    <mergeCell ref="G311:H311"/>
    <mergeCell ref="I311:J311"/>
    <mergeCell ref="K311:L311"/>
    <mergeCell ref="M311:N311"/>
    <mergeCell ref="B310:D310"/>
    <mergeCell ref="E310:F310"/>
    <mergeCell ref="G310:H310"/>
    <mergeCell ref="I310:J310"/>
    <mergeCell ref="K310:L310"/>
    <mergeCell ref="M310:N310"/>
    <mergeCell ref="B309:D309"/>
    <mergeCell ref="E309:F309"/>
    <mergeCell ref="G309:H309"/>
    <mergeCell ref="I309:J309"/>
    <mergeCell ref="K309:L309"/>
    <mergeCell ref="M309:N309"/>
    <mergeCell ref="B308:D308"/>
    <mergeCell ref="E308:F308"/>
    <mergeCell ref="G308:H308"/>
    <mergeCell ref="I308:J308"/>
    <mergeCell ref="K308:L308"/>
    <mergeCell ref="M308:N308"/>
    <mergeCell ref="B307:D307"/>
    <mergeCell ref="E307:F307"/>
    <mergeCell ref="G307:H307"/>
    <mergeCell ref="I307:J307"/>
    <mergeCell ref="K307:L307"/>
    <mergeCell ref="M307:N307"/>
    <mergeCell ref="B306:D306"/>
    <mergeCell ref="E306:F306"/>
    <mergeCell ref="G306:H306"/>
    <mergeCell ref="I306:J306"/>
    <mergeCell ref="K306:L306"/>
    <mergeCell ref="M306:N306"/>
    <mergeCell ref="B305:D305"/>
    <mergeCell ref="E305:F305"/>
    <mergeCell ref="G305:H305"/>
    <mergeCell ref="I305:J305"/>
    <mergeCell ref="K305:L305"/>
    <mergeCell ref="M305:N305"/>
    <mergeCell ref="B304:D304"/>
    <mergeCell ref="E304:F304"/>
    <mergeCell ref="G304:H304"/>
    <mergeCell ref="I304:J304"/>
    <mergeCell ref="K304:L304"/>
    <mergeCell ref="M304:N304"/>
    <mergeCell ref="B303:D303"/>
    <mergeCell ref="E303:F303"/>
    <mergeCell ref="G303:H303"/>
    <mergeCell ref="I303:J303"/>
    <mergeCell ref="K303:L303"/>
    <mergeCell ref="M303:N303"/>
    <mergeCell ref="B302:D302"/>
    <mergeCell ref="E302:F302"/>
    <mergeCell ref="G302:H302"/>
    <mergeCell ref="I302:J302"/>
    <mergeCell ref="K302:L302"/>
    <mergeCell ref="M302:N302"/>
    <mergeCell ref="A299:D299"/>
    <mergeCell ref="A300:N300"/>
    <mergeCell ref="A301:D301"/>
    <mergeCell ref="E301:F301"/>
    <mergeCell ref="G301:H301"/>
    <mergeCell ref="I301:J301"/>
    <mergeCell ref="K301:L301"/>
    <mergeCell ref="M301:N301"/>
    <mergeCell ref="K297:L297"/>
    <mergeCell ref="M297:N297"/>
    <mergeCell ref="E298:F298"/>
    <mergeCell ref="G298:H298"/>
    <mergeCell ref="I298:J298"/>
    <mergeCell ref="K298:L298"/>
    <mergeCell ref="M298:N298"/>
    <mergeCell ref="A296:A298"/>
    <mergeCell ref="C296:C298"/>
    <mergeCell ref="D296:D298"/>
    <mergeCell ref="E297:F297"/>
    <mergeCell ref="G297:H297"/>
    <mergeCell ref="I297:J297"/>
    <mergeCell ref="I294:J294"/>
    <mergeCell ref="K294:L294"/>
    <mergeCell ref="M294:N294"/>
    <mergeCell ref="E295:F295"/>
    <mergeCell ref="G295:H295"/>
    <mergeCell ref="I295:J295"/>
    <mergeCell ref="K295:L295"/>
    <mergeCell ref="M295:N295"/>
    <mergeCell ref="E292:F292"/>
    <mergeCell ref="G292:H292"/>
    <mergeCell ref="I292:J292"/>
    <mergeCell ref="K292:L292"/>
    <mergeCell ref="M292:N292"/>
    <mergeCell ref="A293:A295"/>
    <mergeCell ref="C293:C295"/>
    <mergeCell ref="D293:D295"/>
    <mergeCell ref="E294:F294"/>
    <mergeCell ref="G294:H294"/>
    <mergeCell ref="I290:J290"/>
    <mergeCell ref="K290:L290"/>
    <mergeCell ref="M290:N290"/>
    <mergeCell ref="E291:F291"/>
    <mergeCell ref="G291:H291"/>
    <mergeCell ref="I291:J291"/>
    <mergeCell ref="K291:L291"/>
    <mergeCell ref="M291:N291"/>
    <mergeCell ref="E288:F288"/>
    <mergeCell ref="G288:H288"/>
    <mergeCell ref="I288:J288"/>
    <mergeCell ref="K288:L288"/>
    <mergeCell ref="M288:N288"/>
    <mergeCell ref="A289:A292"/>
    <mergeCell ref="C289:C292"/>
    <mergeCell ref="D289:D292"/>
    <mergeCell ref="E290:F290"/>
    <mergeCell ref="G290:H290"/>
    <mergeCell ref="I286:J286"/>
    <mergeCell ref="K286:L286"/>
    <mergeCell ref="M286:N286"/>
    <mergeCell ref="E287:F287"/>
    <mergeCell ref="G287:H287"/>
    <mergeCell ref="I287:J287"/>
    <mergeCell ref="K287:L287"/>
    <mergeCell ref="M287:N287"/>
    <mergeCell ref="E284:F284"/>
    <mergeCell ref="G284:H284"/>
    <mergeCell ref="I284:J284"/>
    <mergeCell ref="K284:L284"/>
    <mergeCell ref="M284:N284"/>
    <mergeCell ref="A285:A288"/>
    <mergeCell ref="C285:C288"/>
    <mergeCell ref="D285:D288"/>
    <mergeCell ref="E286:F286"/>
    <mergeCell ref="G286:H286"/>
    <mergeCell ref="I282:J282"/>
    <mergeCell ref="K282:L282"/>
    <mergeCell ref="M282:N282"/>
    <mergeCell ref="E283:F283"/>
    <mergeCell ref="G283:H283"/>
    <mergeCell ref="I283:J283"/>
    <mergeCell ref="K283:L283"/>
    <mergeCell ref="M283:N283"/>
    <mergeCell ref="E280:F280"/>
    <mergeCell ref="G280:H280"/>
    <mergeCell ref="I280:J280"/>
    <mergeCell ref="K280:L280"/>
    <mergeCell ref="M280:N280"/>
    <mergeCell ref="A281:A284"/>
    <mergeCell ref="C281:C284"/>
    <mergeCell ref="D281:D284"/>
    <mergeCell ref="E282:F282"/>
    <mergeCell ref="G282:H282"/>
    <mergeCell ref="I278:J278"/>
    <mergeCell ref="K278:L278"/>
    <mergeCell ref="M278:N278"/>
    <mergeCell ref="E279:F279"/>
    <mergeCell ref="G279:H279"/>
    <mergeCell ref="I279:J279"/>
    <mergeCell ref="K279:L279"/>
    <mergeCell ref="M279:N279"/>
    <mergeCell ref="E276:F276"/>
    <mergeCell ref="G276:H276"/>
    <mergeCell ref="I276:J276"/>
    <mergeCell ref="K276:L276"/>
    <mergeCell ref="M276:N276"/>
    <mergeCell ref="A277:A280"/>
    <mergeCell ref="C277:C280"/>
    <mergeCell ref="D277:D280"/>
    <mergeCell ref="E278:F278"/>
    <mergeCell ref="G278:H278"/>
    <mergeCell ref="I274:J274"/>
    <mergeCell ref="K274:L274"/>
    <mergeCell ref="M274:N274"/>
    <mergeCell ref="E275:F275"/>
    <mergeCell ref="G275:H275"/>
    <mergeCell ref="I275:J275"/>
    <mergeCell ref="K275:L275"/>
    <mergeCell ref="M275:N275"/>
    <mergeCell ref="E272:F272"/>
    <mergeCell ref="G272:H272"/>
    <mergeCell ref="I272:J272"/>
    <mergeCell ref="K272:L272"/>
    <mergeCell ref="M272:N272"/>
    <mergeCell ref="A273:A276"/>
    <mergeCell ref="C273:C276"/>
    <mergeCell ref="D273:D276"/>
    <mergeCell ref="E274:F274"/>
    <mergeCell ref="G274:H274"/>
    <mergeCell ref="I270:J270"/>
    <mergeCell ref="K270:L270"/>
    <mergeCell ref="M270:N270"/>
    <mergeCell ref="E271:F271"/>
    <mergeCell ref="G271:H271"/>
    <mergeCell ref="I271:J271"/>
    <mergeCell ref="K271:L271"/>
    <mergeCell ref="M271:N271"/>
    <mergeCell ref="E268:F268"/>
    <mergeCell ref="G268:H268"/>
    <mergeCell ref="I268:J268"/>
    <mergeCell ref="K268:L268"/>
    <mergeCell ref="M268:N268"/>
    <mergeCell ref="A269:A272"/>
    <mergeCell ref="C269:C272"/>
    <mergeCell ref="D269:D272"/>
    <mergeCell ref="E270:F270"/>
    <mergeCell ref="G270:H270"/>
    <mergeCell ref="I266:J266"/>
    <mergeCell ref="K266:L266"/>
    <mergeCell ref="M266:N266"/>
    <mergeCell ref="E267:F267"/>
    <mergeCell ref="G267:H267"/>
    <mergeCell ref="I267:J267"/>
    <mergeCell ref="K267:L267"/>
    <mergeCell ref="M267:N267"/>
    <mergeCell ref="E264:F264"/>
    <mergeCell ref="G264:H264"/>
    <mergeCell ref="I264:J264"/>
    <mergeCell ref="K264:L264"/>
    <mergeCell ref="M264:N264"/>
    <mergeCell ref="A265:A268"/>
    <mergeCell ref="C265:C268"/>
    <mergeCell ref="D265:D268"/>
    <mergeCell ref="E266:F266"/>
    <mergeCell ref="G266:H266"/>
    <mergeCell ref="I262:J262"/>
    <mergeCell ref="K262:L262"/>
    <mergeCell ref="M262:N262"/>
    <mergeCell ref="E263:F263"/>
    <mergeCell ref="G263:H263"/>
    <mergeCell ref="I263:J263"/>
    <mergeCell ref="K263:L263"/>
    <mergeCell ref="M263:N263"/>
    <mergeCell ref="E260:F260"/>
    <mergeCell ref="G260:H260"/>
    <mergeCell ref="I260:J260"/>
    <mergeCell ref="K260:L260"/>
    <mergeCell ref="M260:N260"/>
    <mergeCell ref="A261:A264"/>
    <mergeCell ref="C261:C264"/>
    <mergeCell ref="D261:D264"/>
    <mergeCell ref="E262:F262"/>
    <mergeCell ref="G262:H262"/>
    <mergeCell ref="I258:J258"/>
    <mergeCell ref="K258:L258"/>
    <mergeCell ref="M258:N258"/>
    <mergeCell ref="E259:F259"/>
    <mergeCell ref="G259:H259"/>
    <mergeCell ref="I259:J259"/>
    <mergeCell ref="K259:L259"/>
    <mergeCell ref="M259:N259"/>
    <mergeCell ref="E256:F256"/>
    <mergeCell ref="G256:H256"/>
    <mergeCell ref="I256:J256"/>
    <mergeCell ref="K256:L256"/>
    <mergeCell ref="M256:N256"/>
    <mergeCell ref="A257:A260"/>
    <mergeCell ref="C257:C260"/>
    <mergeCell ref="D257:D260"/>
    <mergeCell ref="E258:F258"/>
    <mergeCell ref="G258:H258"/>
    <mergeCell ref="I254:J254"/>
    <mergeCell ref="K254:L254"/>
    <mergeCell ref="M254:N254"/>
    <mergeCell ref="E255:F255"/>
    <mergeCell ref="G255:H255"/>
    <mergeCell ref="I255:J255"/>
    <mergeCell ref="K255:L255"/>
    <mergeCell ref="M255:N255"/>
    <mergeCell ref="E252:F252"/>
    <mergeCell ref="G252:H252"/>
    <mergeCell ref="I252:J252"/>
    <mergeCell ref="K252:L252"/>
    <mergeCell ref="M252:N252"/>
    <mergeCell ref="A253:A256"/>
    <mergeCell ref="C253:C256"/>
    <mergeCell ref="D253:D256"/>
    <mergeCell ref="E254:F254"/>
    <mergeCell ref="G254:H254"/>
    <mergeCell ref="I250:J250"/>
    <mergeCell ref="K250:L250"/>
    <mergeCell ref="M250:N250"/>
    <mergeCell ref="E251:F251"/>
    <mergeCell ref="G251:H251"/>
    <mergeCell ref="I251:J251"/>
    <mergeCell ref="K251:L251"/>
    <mergeCell ref="M251:N251"/>
    <mergeCell ref="E248:F248"/>
    <mergeCell ref="G248:H248"/>
    <mergeCell ref="I248:J248"/>
    <mergeCell ref="K248:L248"/>
    <mergeCell ref="M248:N248"/>
    <mergeCell ref="A249:A252"/>
    <mergeCell ref="C249:C252"/>
    <mergeCell ref="D249:D252"/>
    <mergeCell ref="E250:F250"/>
    <mergeCell ref="G250:H250"/>
    <mergeCell ref="K246:L246"/>
    <mergeCell ref="M246:N246"/>
    <mergeCell ref="E247:F247"/>
    <mergeCell ref="G247:H247"/>
    <mergeCell ref="I247:J247"/>
    <mergeCell ref="K247:L247"/>
    <mergeCell ref="M247:N247"/>
    <mergeCell ref="E244:F244"/>
    <mergeCell ref="I244:J244"/>
    <mergeCell ref="K244:L244"/>
    <mergeCell ref="M244:N244"/>
    <mergeCell ref="A245:A248"/>
    <mergeCell ref="C245:C248"/>
    <mergeCell ref="D245:D248"/>
    <mergeCell ref="E246:F246"/>
    <mergeCell ref="G246:H246"/>
    <mergeCell ref="I246:J246"/>
    <mergeCell ref="I242:J242"/>
    <mergeCell ref="K242:L242"/>
    <mergeCell ref="M242:N242"/>
    <mergeCell ref="E243:F243"/>
    <mergeCell ref="I243:J243"/>
    <mergeCell ref="K243:L243"/>
    <mergeCell ref="M243:N243"/>
    <mergeCell ref="I239:J239"/>
    <mergeCell ref="M239:N239"/>
    <mergeCell ref="E240:F240"/>
    <mergeCell ref="I240:J240"/>
    <mergeCell ref="M240:N240"/>
    <mergeCell ref="A241:A244"/>
    <mergeCell ref="C241:C244"/>
    <mergeCell ref="D241:D244"/>
    <mergeCell ref="G241:H244"/>
    <mergeCell ref="E242:F242"/>
    <mergeCell ref="M236:N236"/>
    <mergeCell ref="E237:F237"/>
    <mergeCell ref="I237:J237"/>
    <mergeCell ref="M237:N237"/>
    <mergeCell ref="A238:A240"/>
    <mergeCell ref="C238:C240"/>
    <mergeCell ref="D238:D240"/>
    <mergeCell ref="G238:H240"/>
    <mergeCell ref="K238:L240"/>
    <mergeCell ref="E239:F239"/>
    <mergeCell ref="A235:A237"/>
    <mergeCell ref="C235:C237"/>
    <mergeCell ref="D235:D237"/>
    <mergeCell ref="G235:H237"/>
    <mergeCell ref="K235:L237"/>
    <mergeCell ref="E236:F236"/>
    <mergeCell ref="I236:J236"/>
    <mergeCell ref="E233:F233"/>
    <mergeCell ref="I233:J233"/>
    <mergeCell ref="M233:N233"/>
    <mergeCell ref="E234:F234"/>
    <mergeCell ref="I234:J234"/>
    <mergeCell ref="M234:N234"/>
    <mergeCell ref="I230:J230"/>
    <mergeCell ref="M230:N230"/>
    <mergeCell ref="E231:F231"/>
    <mergeCell ref="I231:J231"/>
    <mergeCell ref="M231:N231"/>
    <mergeCell ref="A232:A234"/>
    <mergeCell ref="C232:C234"/>
    <mergeCell ref="D232:D234"/>
    <mergeCell ref="G232:H234"/>
    <mergeCell ref="K232:L234"/>
    <mergeCell ref="M227:N227"/>
    <mergeCell ref="E228:F228"/>
    <mergeCell ref="I228:J228"/>
    <mergeCell ref="M228:N228"/>
    <mergeCell ref="A229:A231"/>
    <mergeCell ref="C229:C231"/>
    <mergeCell ref="D229:D231"/>
    <mergeCell ref="G229:H231"/>
    <mergeCell ref="K229:L231"/>
    <mergeCell ref="E230:F230"/>
    <mergeCell ref="A226:A228"/>
    <mergeCell ref="C226:C228"/>
    <mergeCell ref="D226:D228"/>
    <mergeCell ref="G226:H228"/>
    <mergeCell ref="K226:L228"/>
    <mergeCell ref="E227:F227"/>
    <mergeCell ref="I227:J227"/>
    <mergeCell ref="E224:F224"/>
    <mergeCell ref="I224:J224"/>
    <mergeCell ref="M224:N224"/>
    <mergeCell ref="E225:F225"/>
    <mergeCell ref="I225:J225"/>
    <mergeCell ref="M225:N225"/>
    <mergeCell ref="I221:J221"/>
    <mergeCell ref="M221:N221"/>
    <mergeCell ref="E222:F222"/>
    <mergeCell ref="I222:J222"/>
    <mergeCell ref="M222:N222"/>
    <mergeCell ref="A223:A225"/>
    <mergeCell ref="C223:C225"/>
    <mergeCell ref="D223:D225"/>
    <mergeCell ref="G223:H225"/>
    <mergeCell ref="K223:L225"/>
    <mergeCell ref="I218:J219"/>
    <mergeCell ref="M218:N218"/>
    <mergeCell ref="E219:F219"/>
    <mergeCell ref="M219:N219"/>
    <mergeCell ref="A220:A222"/>
    <mergeCell ref="C220:C222"/>
    <mergeCell ref="D220:D222"/>
    <mergeCell ref="G220:H222"/>
    <mergeCell ref="K220:L222"/>
    <mergeCell ref="E221:F221"/>
    <mergeCell ref="I215:J216"/>
    <mergeCell ref="M215:N215"/>
    <mergeCell ref="E216:F216"/>
    <mergeCell ref="M216:N216"/>
    <mergeCell ref="A217:A219"/>
    <mergeCell ref="C217:C219"/>
    <mergeCell ref="D217:D219"/>
    <mergeCell ref="G217:H219"/>
    <mergeCell ref="K217:L219"/>
    <mergeCell ref="E218:F218"/>
    <mergeCell ref="I212:J213"/>
    <mergeCell ref="M212:N212"/>
    <mergeCell ref="E213:F213"/>
    <mergeCell ref="M213:N213"/>
    <mergeCell ref="A214:A216"/>
    <mergeCell ref="C214:C216"/>
    <mergeCell ref="D214:D216"/>
    <mergeCell ref="G214:H216"/>
    <mergeCell ref="K214:L216"/>
    <mergeCell ref="E215:F215"/>
    <mergeCell ref="I209:J210"/>
    <mergeCell ref="M209:N209"/>
    <mergeCell ref="E210:F210"/>
    <mergeCell ref="M210:N210"/>
    <mergeCell ref="A211:A213"/>
    <mergeCell ref="C211:C213"/>
    <mergeCell ref="D211:D213"/>
    <mergeCell ref="G211:H213"/>
    <mergeCell ref="K211:L213"/>
    <mergeCell ref="E212:F212"/>
    <mergeCell ref="M206:N206"/>
    <mergeCell ref="E207:F207"/>
    <mergeCell ref="I207:J207"/>
    <mergeCell ref="M207:N207"/>
    <mergeCell ref="A208:A210"/>
    <mergeCell ref="C208:C210"/>
    <mergeCell ref="D208:D210"/>
    <mergeCell ref="G208:H210"/>
    <mergeCell ref="K208:L210"/>
    <mergeCell ref="E209:F209"/>
    <mergeCell ref="A205:A207"/>
    <mergeCell ref="C205:C207"/>
    <mergeCell ref="D205:D207"/>
    <mergeCell ref="G205:H207"/>
    <mergeCell ref="K205:L207"/>
    <mergeCell ref="E206:F206"/>
    <mergeCell ref="I206:J206"/>
    <mergeCell ref="E203:F203"/>
    <mergeCell ref="I203:J203"/>
    <mergeCell ref="M203:N203"/>
    <mergeCell ref="E204:F204"/>
    <mergeCell ref="I204:J204"/>
    <mergeCell ref="M204:N204"/>
    <mergeCell ref="I200:J200"/>
    <mergeCell ref="M200:N200"/>
    <mergeCell ref="E201:F201"/>
    <mergeCell ref="I201:J201"/>
    <mergeCell ref="M201:N201"/>
    <mergeCell ref="A202:A204"/>
    <mergeCell ref="C202:C204"/>
    <mergeCell ref="D202:D204"/>
    <mergeCell ref="G202:H204"/>
    <mergeCell ref="K202:L204"/>
    <mergeCell ref="M197:N197"/>
    <mergeCell ref="E198:F198"/>
    <mergeCell ref="I198:J198"/>
    <mergeCell ref="M198:N198"/>
    <mergeCell ref="A199:A201"/>
    <mergeCell ref="C199:C201"/>
    <mergeCell ref="D199:D201"/>
    <mergeCell ref="G199:H201"/>
    <mergeCell ref="K199:L201"/>
    <mergeCell ref="E200:F200"/>
    <mergeCell ref="A196:A198"/>
    <mergeCell ref="C196:C198"/>
    <mergeCell ref="D196:D198"/>
    <mergeCell ref="G196:H198"/>
    <mergeCell ref="K196:L198"/>
    <mergeCell ref="E197:F197"/>
    <mergeCell ref="I197:J197"/>
    <mergeCell ref="E194:F194"/>
    <mergeCell ref="I194:J194"/>
    <mergeCell ref="M194:N194"/>
    <mergeCell ref="E195:F195"/>
    <mergeCell ref="I195:J195"/>
    <mergeCell ref="M195:N195"/>
    <mergeCell ref="I191:J191"/>
    <mergeCell ref="M191:N191"/>
    <mergeCell ref="E192:F192"/>
    <mergeCell ref="I192:J192"/>
    <mergeCell ref="M192:N192"/>
    <mergeCell ref="A193:A195"/>
    <mergeCell ref="C193:C195"/>
    <mergeCell ref="D193:D195"/>
    <mergeCell ref="G193:H195"/>
    <mergeCell ref="K193:L195"/>
    <mergeCell ref="M188:N188"/>
    <mergeCell ref="E189:F189"/>
    <mergeCell ref="I189:J189"/>
    <mergeCell ref="M189:N189"/>
    <mergeCell ref="A190:A192"/>
    <mergeCell ref="C190:C192"/>
    <mergeCell ref="D190:D192"/>
    <mergeCell ref="G190:H192"/>
    <mergeCell ref="K190:L192"/>
    <mergeCell ref="E191:F191"/>
    <mergeCell ref="A187:A189"/>
    <mergeCell ref="C187:C189"/>
    <mergeCell ref="D187:D189"/>
    <mergeCell ref="G187:H189"/>
    <mergeCell ref="K187:L189"/>
    <mergeCell ref="E188:F188"/>
    <mergeCell ref="I188:J188"/>
    <mergeCell ref="E185:F185"/>
    <mergeCell ref="I185:J185"/>
    <mergeCell ref="M185:N185"/>
    <mergeCell ref="E186:F186"/>
    <mergeCell ref="I186:J186"/>
    <mergeCell ref="M186:N186"/>
    <mergeCell ref="I182:J182"/>
    <mergeCell ref="M182:N182"/>
    <mergeCell ref="E183:F183"/>
    <mergeCell ref="I183:J183"/>
    <mergeCell ref="M183:N183"/>
    <mergeCell ref="A184:A186"/>
    <mergeCell ref="C184:C186"/>
    <mergeCell ref="D184:D186"/>
    <mergeCell ref="G184:H186"/>
    <mergeCell ref="K184:L186"/>
    <mergeCell ref="M179:N179"/>
    <mergeCell ref="E180:F180"/>
    <mergeCell ref="I180:J180"/>
    <mergeCell ref="M180:N180"/>
    <mergeCell ref="A181:A183"/>
    <mergeCell ref="C181:C183"/>
    <mergeCell ref="D181:D183"/>
    <mergeCell ref="G181:H183"/>
    <mergeCell ref="K181:L183"/>
    <mergeCell ref="E182:F182"/>
    <mergeCell ref="A178:A180"/>
    <mergeCell ref="C178:C180"/>
    <mergeCell ref="D178:D180"/>
    <mergeCell ref="G178:H180"/>
    <mergeCell ref="K178:L180"/>
    <mergeCell ref="E179:F179"/>
    <mergeCell ref="I179:J179"/>
    <mergeCell ref="E176:F176"/>
    <mergeCell ref="I176:J176"/>
    <mergeCell ref="M176:N176"/>
    <mergeCell ref="E177:F177"/>
    <mergeCell ref="I177:J177"/>
    <mergeCell ref="M177:N177"/>
    <mergeCell ref="I173:J173"/>
    <mergeCell ref="M173:N173"/>
    <mergeCell ref="E174:F174"/>
    <mergeCell ref="I174:J174"/>
    <mergeCell ref="M174:N174"/>
    <mergeCell ref="A175:A177"/>
    <mergeCell ref="C175:C177"/>
    <mergeCell ref="D175:D177"/>
    <mergeCell ref="G175:H177"/>
    <mergeCell ref="K175:L177"/>
    <mergeCell ref="M170:N170"/>
    <mergeCell ref="E171:F171"/>
    <mergeCell ref="I171:J171"/>
    <mergeCell ref="M171:N171"/>
    <mergeCell ref="A172:A174"/>
    <mergeCell ref="C172:C174"/>
    <mergeCell ref="D172:D174"/>
    <mergeCell ref="G172:H174"/>
    <mergeCell ref="K172:L174"/>
    <mergeCell ref="E173:F173"/>
    <mergeCell ref="A169:A171"/>
    <mergeCell ref="C169:C171"/>
    <mergeCell ref="D169:D171"/>
    <mergeCell ref="G169:H171"/>
    <mergeCell ref="K169:L171"/>
    <mergeCell ref="E170:F170"/>
    <mergeCell ref="I170:J170"/>
    <mergeCell ref="E167:F167"/>
    <mergeCell ref="I167:J167"/>
    <mergeCell ref="M167:N167"/>
    <mergeCell ref="E168:F168"/>
    <mergeCell ref="I168:J168"/>
    <mergeCell ref="M168:N168"/>
    <mergeCell ref="I164:J164"/>
    <mergeCell ref="M164:N164"/>
    <mergeCell ref="E165:F165"/>
    <mergeCell ref="I165:J165"/>
    <mergeCell ref="M165:N165"/>
    <mergeCell ref="A166:A168"/>
    <mergeCell ref="C166:C168"/>
    <mergeCell ref="D166:D168"/>
    <mergeCell ref="G166:H168"/>
    <mergeCell ref="K166:L168"/>
    <mergeCell ref="M161:N161"/>
    <mergeCell ref="E162:F162"/>
    <mergeCell ref="I162:J162"/>
    <mergeCell ref="M162:N162"/>
    <mergeCell ref="A163:A165"/>
    <mergeCell ref="C163:C165"/>
    <mergeCell ref="D163:D165"/>
    <mergeCell ref="G163:H165"/>
    <mergeCell ref="K163:L165"/>
    <mergeCell ref="E164:F164"/>
    <mergeCell ref="A160:A162"/>
    <mergeCell ref="C160:C162"/>
    <mergeCell ref="D160:D162"/>
    <mergeCell ref="G160:H162"/>
    <mergeCell ref="K160:L162"/>
    <mergeCell ref="E161:F161"/>
    <mergeCell ref="I161:J161"/>
    <mergeCell ref="E158:F158"/>
    <mergeCell ref="I158:J158"/>
    <mergeCell ref="M158:N158"/>
    <mergeCell ref="E159:F159"/>
    <mergeCell ref="I159:J159"/>
    <mergeCell ref="M159:N159"/>
    <mergeCell ref="I155:J155"/>
    <mergeCell ref="M155:N155"/>
    <mergeCell ref="E156:F156"/>
    <mergeCell ref="I156:J156"/>
    <mergeCell ref="M156:N156"/>
    <mergeCell ref="A157:A159"/>
    <mergeCell ref="C157:C159"/>
    <mergeCell ref="D157:D159"/>
    <mergeCell ref="G157:H159"/>
    <mergeCell ref="K157:L159"/>
    <mergeCell ref="M152:N152"/>
    <mergeCell ref="E153:F153"/>
    <mergeCell ref="I153:J153"/>
    <mergeCell ref="M153:N153"/>
    <mergeCell ref="A154:A156"/>
    <mergeCell ref="C154:C156"/>
    <mergeCell ref="D154:D156"/>
    <mergeCell ref="G154:H156"/>
    <mergeCell ref="K154:L156"/>
    <mergeCell ref="E155:F155"/>
    <mergeCell ref="A151:A153"/>
    <mergeCell ref="C151:C153"/>
    <mergeCell ref="D151:D153"/>
    <mergeCell ref="G151:H153"/>
    <mergeCell ref="K151:L153"/>
    <mergeCell ref="E152:F152"/>
    <mergeCell ref="I152:J152"/>
    <mergeCell ref="E149:F149"/>
    <mergeCell ref="I149:J149"/>
    <mergeCell ref="M149:N149"/>
    <mergeCell ref="E150:F150"/>
    <mergeCell ref="I150:J150"/>
    <mergeCell ref="M150:N150"/>
    <mergeCell ref="I146:J146"/>
    <mergeCell ref="M146:N146"/>
    <mergeCell ref="E147:F147"/>
    <mergeCell ref="I147:J147"/>
    <mergeCell ref="M147:N147"/>
    <mergeCell ref="A148:A150"/>
    <mergeCell ref="C148:C150"/>
    <mergeCell ref="D148:D150"/>
    <mergeCell ref="G148:H150"/>
    <mergeCell ref="K148:L150"/>
    <mergeCell ref="M143:N143"/>
    <mergeCell ref="E144:F144"/>
    <mergeCell ref="I144:J144"/>
    <mergeCell ref="M144:N144"/>
    <mergeCell ref="A145:A147"/>
    <mergeCell ref="C145:C147"/>
    <mergeCell ref="D145:D147"/>
    <mergeCell ref="G145:H147"/>
    <mergeCell ref="K145:L147"/>
    <mergeCell ref="E146:F146"/>
    <mergeCell ref="A142:A144"/>
    <mergeCell ref="C142:C144"/>
    <mergeCell ref="D142:D144"/>
    <mergeCell ref="G142:H144"/>
    <mergeCell ref="K142:L144"/>
    <mergeCell ref="E143:F143"/>
    <mergeCell ref="I143:J143"/>
    <mergeCell ref="E140:F140"/>
    <mergeCell ref="I140:J140"/>
    <mergeCell ref="M140:N140"/>
    <mergeCell ref="E141:F141"/>
    <mergeCell ref="I141:J141"/>
    <mergeCell ref="M141:N141"/>
    <mergeCell ref="I137:J137"/>
    <mergeCell ref="M137:N137"/>
    <mergeCell ref="E138:F138"/>
    <mergeCell ref="I138:J138"/>
    <mergeCell ref="M138:N138"/>
    <mergeCell ref="A139:A141"/>
    <mergeCell ref="C139:C141"/>
    <mergeCell ref="D139:D141"/>
    <mergeCell ref="G139:H141"/>
    <mergeCell ref="K139:L141"/>
    <mergeCell ref="M134:N134"/>
    <mergeCell ref="E135:F135"/>
    <mergeCell ref="I135:J135"/>
    <mergeCell ref="M135:N135"/>
    <mergeCell ref="A136:A138"/>
    <mergeCell ref="C136:C138"/>
    <mergeCell ref="D136:D138"/>
    <mergeCell ref="G136:H138"/>
    <mergeCell ref="K136:L138"/>
    <mergeCell ref="E137:F137"/>
    <mergeCell ref="A133:A135"/>
    <mergeCell ref="C133:C135"/>
    <mergeCell ref="D133:D135"/>
    <mergeCell ref="G133:H135"/>
    <mergeCell ref="K133:L135"/>
    <mergeCell ref="E134:F134"/>
    <mergeCell ref="I134:J134"/>
    <mergeCell ref="E131:F131"/>
    <mergeCell ref="I131:J131"/>
    <mergeCell ref="M131:N131"/>
    <mergeCell ref="E132:F132"/>
    <mergeCell ref="I132:J132"/>
    <mergeCell ref="M132:N132"/>
    <mergeCell ref="I128:J128"/>
    <mergeCell ref="M128:N128"/>
    <mergeCell ref="E129:F129"/>
    <mergeCell ref="I129:J129"/>
    <mergeCell ref="M129:N129"/>
    <mergeCell ref="A130:A132"/>
    <mergeCell ref="C130:C132"/>
    <mergeCell ref="D130:D132"/>
    <mergeCell ref="G130:H132"/>
    <mergeCell ref="K130:L132"/>
    <mergeCell ref="M125:N125"/>
    <mergeCell ref="E126:F126"/>
    <mergeCell ref="I126:J126"/>
    <mergeCell ref="M126:N126"/>
    <mergeCell ref="A127:A129"/>
    <mergeCell ref="C127:C129"/>
    <mergeCell ref="D127:D129"/>
    <mergeCell ref="G127:H129"/>
    <mergeCell ref="K127:L129"/>
    <mergeCell ref="E128:F128"/>
    <mergeCell ref="A124:A126"/>
    <mergeCell ref="C124:C126"/>
    <mergeCell ref="D124:D126"/>
    <mergeCell ref="G124:H126"/>
    <mergeCell ref="K124:L126"/>
    <mergeCell ref="E125:F125"/>
    <mergeCell ref="I125:J125"/>
    <mergeCell ref="E122:F122"/>
    <mergeCell ref="I122:J122"/>
    <mergeCell ref="M122:N122"/>
    <mergeCell ref="E123:F123"/>
    <mergeCell ref="I123:J123"/>
    <mergeCell ref="M123:N123"/>
    <mergeCell ref="I119:J119"/>
    <mergeCell ref="M119:N119"/>
    <mergeCell ref="E120:F120"/>
    <mergeCell ref="I120:J120"/>
    <mergeCell ref="M120:N120"/>
    <mergeCell ref="A121:A123"/>
    <mergeCell ref="C121:C123"/>
    <mergeCell ref="D121:D123"/>
    <mergeCell ref="G121:H123"/>
    <mergeCell ref="K121:L123"/>
    <mergeCell ref="M116:N116"/>
    <mergeCell ref="E117:F117"/>
    <mergeCell ref="I117:J117"/>
    <mergeCell ref="M117:N117"/>
    <mergeCell ref="A118:A120"/>
    <mergeCell ref="C118:C120"/>
    <mergeCell ref="D118:D120"/>
    <mergeCell ref="G118:H120"/>
    <mergeCell ref="K118:L120"/>
    <mergeCell ref="E119:F119"/>
    <mergeCell ref="A115:A117"/>
    <mergeCell ref="C115:C117"/>
    <mergeCell ref="D115:D117"/>
    <mergeCell ref="G115:H117"/>
    <mergeCell ref="K115:L117"/>
    <mergeCell ref="E116:F116"/>
    <mergeCell ref="I116:J116"/>
    <mergeCell ref="G113:H113"/>
    <mergeCell ref="I113:J113"/>
    <mergeCell ref="M113:N113"/>
    <mergeCell ref="E114:F114"/>
    <mergeCell ref="G114:H114"/>
    <mergeCell ref="I114:J114"/>
    <mergeCell ref="M114:N114"/>
    <mergeCell ref="M110:N110"/>
    <mergeCell ref="E111:F111"/>
    <mergeCell ref="G111:H111"/>
    <mergeCell ref="I111:J111"/>
    <mergeCell ref="M111:N111"/>
    <mergeCell ref="A112:A114"/>
    <mergeCell ref="C112:C114"/>
    <mergeCell ref="D112:D114"/>
    <mergeCell ref="K112:L114"/>
    <mergeCell ref="E113:F113"/>
    <mergeCell ref="A109:A111"/>
    <mergeCell ref="C109:C111"/>
    <mergeCell ref="D109:D111"/>
    <mergeCell ref="K109:L111"/>
    <mergeCell ref="E110:F110"/>
    <mergeCell ref="G110:H110"/>
    <mergeCell ref="I110:J110"/>
    <mergeCell ref="K107:L107"/>
    <mergeCell ref="M107:N107"/>
    <mergeCell ref="E108:F108"/>
    <mergeCell ref="G108:H108"/>
    <mergeCell ref="I108:J108"/>
    <mergeCell ref="K108:L108"/>
    <mergeCell ref="M108:N108"/>
    <mergeCell ref="A106:A108"/>
    <mergeCell ref="C106:C108"/>
    <mergeCell ref="D106:D108"/>
    <mergeCell ref="E107:F107"/>
    <mergeCell ref="G107:H107"/>
    <mergeCell ref="I107:J107"/>
    <mergeCell ref="K104:L104"/>
    <mergeCell ref="M104:N104"/>
    <mergeCell ref="E105:F105"/>
    <mergeCell ref="G105:H105"/>
    <mergeCell ref="I105:J105"/>
    <mergeCell ref="K105:L105"/>
    <mergeCell ref="M105:N105"/>
    <mergeCell ref="A103:A105"/>
    <mergeCell ref="C103:C105"/>
    <mergeCell ref="D103:D105"/>
    <mergeCell ref="E104:F104"/>
    <mergeCell ref="G104:H104"/>
    <mergeCell ref="I104:J104"/>
    <mergeCell ref="K101:L101"/>
    <mergeCell ref="M101:N101"/>
    <mergeCell ref="E102:F102"/>
    <mergeCell ref="G102:H102"/>
    <mergeCell ref="I102:J102"/>
    <mergeCell ref="K102:L102"/>
    <mergeCell ref="M102:N102"/>
    <mergeCell ref="A100:A102"/>
    <mergeCell ref="C100:C102"/>
    <mergeCell ref="D100:D102"/>
    <mergeCell ref="E101:F101"/>
    <mergeCell ref="G101:H101"/>
    <mergeCell ref="I101:J101"/>
    <mergeCell ref="K98:L98"/>
    <mergeCell ref="M98:N98"/>
    <mergeCell ref="E99:F99"/>
    <mergeCell ref="G99:H99"/>
    <mergeCell ref="I99:J99"/>
    <mergeCell ref="K99:L99"/>
    <mergeCell ref="M99:N99"/>
    <mergeCell ref="A97:A99"/>
    <mergeCell ref="C97:C99"/>
    <mergeCell ref="D97:D99"/>
    <mergeCell ref="E98:F98"/>
    <mergeCell ref="G98:H98"/>
    <mergeCell ref="I98:J98"/>
    <mergeCell ref="K95:L95"/>
    <mergeCell ref="M95:N95"/>
    <mergeCell ref="E96:F96"/>
    <mergeCell ref="G96:H96"/>
    <mergeCell ref="I96:J96"/>
    <mergeCell ref="K96:L96"/>
    <mergeCell ref="M96:N96"/>
    <mergeCell ref="A94:A96"/>
    <mergeCell ref="C94:C96"/>
    <mergeCell ref="D94:D96"/>
    <mergeCell ref="E95:F95"/>
    <mergeCell ref="G95:H95"/>
    <mergeCell ref="I95:J95"/>
    <mergeCell ref="K92:L92"/>
    <mergeCell ref="M92:N92"/>
    <mergeCell ref="E93:F93"/>
    <mergeCell ref="G93:H93"/>
    <mergeCell ref="I93:J93"/>
    <mergeCell ref="K93:L93"/>
    <mergeCell ref="M93:N93"/>
    <mergeCell ref="A91:A93"/>
    <mergeCell ref="C91:C93"/>
    <mergeCell ref="D91:D93"/>
    <mergeCell ref="E92:F92"/>
    <mergeCell ref="G92:H92"/>
    <mergeCell ref="I92:J92"/>
    <mergeCell ref="K89:L89"/>
    <mergeCell ref="M89:N89"/>
    <mergeCell ref="E90:F90"/>
    <mergeCell ref="G90:H90"/>
    <mergeCell ref="I90:J90"/>
    <mergeCell ref="K90:L90"/>
    <mergeCell ref="M90:N90"/>
    <mergeCell ref="A88:A90"/>
    <mergeCell ref="C88:C90"/>
    <mergeCell ref="D88:D90"/>
    <mergeCell ref="E89:F89"/>
    <mergeCell ref="G89:H89"/>
    <mergeCell ref="I89:J89"/>
    <mergeCell ref="K86:L86"/>
    <mergeCell ref="M86:N86"/>
    <mergeCell ref="E87:F87"/>
    <mergeCell ref="G87:H87"/>
    <mergeCell ref="I87:J87"/>
    <mergeCell ref="K87:L87"/>
    <mergeCell ref="M87:N87"/>
    <mergeCell ref="A85:A87"/>
    <mergeCell ref="C85:C87"/>
    <mergeCell ref="D85:D87"/>
    <mergeCell ref="E86:F86"/>
    <mergeCell ref="G86:H86"/>
    <mergeCell ref="I86:J86"/>
    <mergeCell ref="G83:H83"/>
    <mergeCell ref="I83:J83"/>
    <mergeCell ref="M83:N83"/>
    <mergeCell ref="E84:F84"/>
    <mergeCell ref="G84:H84"/>
    <mergeCell ref="I84:J84"/>
    <mergeCell ref="M84:N84"/>
    <mergeCell ref="M80:N80"/>
    <mergeCell ref="E81:F81"/>
    <mergeCell ref="G81:H81"/>
    <mergeCell ref="I81:J81"/>
    <mergeCell ref="M81:N81"/>
    <mergeCell ref="A82:A84"/>
    <mergeCell ref="C82:C84"/>
    <mergeCell ref="D82:D84"/>
    <mergeCell ref="K82:L84"/>
    <mergeCell ref="E83:F83"/>
    <mergeCell ref="A79:A81"/>
    <mergeCell ref="C79:C81"/>
    <mergeCell ref="D79:D81"/>
    <mergeCell ref="K79:L81"/>
    <mergeCell ref="E80:F80"/>
    <mergeCell ref="G80:H80"/>
    <mergeCell ref="I80:J80"/>
    <mergeCell ref="K77:L77"/>
    <mergeCell ref="M77:N77"/>
    <mergeCell ref="E78:F78"/>
    <mergeCell ref="G78:H78"/>
    <mergeCell ref="I78:J78"/>
    <mergeCell ref="K78:L78"/>
    <mergeCell ref="M78:N78"/>
    <mergeCell ref="A76:A78"/>
    <mergeCell ref="C76:C78"/>
    <mergeCell ref="D76:D78"/>
    <mergeCell ref="E77:F77"/>
    <mergeCell ref="G77:H77"/>
    <mergeCell ref="I77:J77"/>
    <mergeCell ref="K74:L74"/>
    <mergeCell ref="M74:N74"/>
    <mergeCell ref="E75:F75"/>
    <mergeCell ref="G75:H75"/>
    <mergeCell ref="I75:J75"/>
    <mergeCell ref="K75:L75"/>
    <mergeCell ref="M75:N75"/>
    <mergeCell ref="A73:A75"/>
    <mergeCell ref="C73:C75"/>
    <mergeCell ref="D73:D75"/>
    <mergeCell ref="E74:F74"/>
    <mergeCell ref="G74:H74"/>
    <mergeCell ref="I74:J74"/>
    <mergeCell ref="K71:L71"/>
    <mergeCell ref="M71:N71"/>
    <mergeCell ref="E72:F72"/>
    <mergeCell ref="G72:H72"/>
    <mergeCell ref="I72:J72"/>
    <mergeCell ref="K72:L72"/>
    <mergeCell ref="M72:N72"/>
    <mergeCell ref="A70:A72"/>
    <mergeCell ref="C70:C72"/>
    <mergeCell ref="D70:D72"/>
    <mergeCell ref="E71:F71"/>
    <mergeCell ref="G71:H71"/>
    <mergeCell ref="I71:J71"/>
    <mergeCell ref="K68:L68"/>
    <mergeCell ref="M68:N68"/>
    <mergeCell ref="E69:F69"/>
    <mergeCell ref="G69:H69"/>
    <mergeCell ref="I69:J69"/>
    <mergeCell ref="K69:L69"/>
    <mergeCell ref="M69:N69"/>
    <mergeCell ref="A67:A69"/>
    <mergeCell ref="C67:C69"/>
    <mergeCell ref="D67:D69"/>
    <mergeCell ref="E68:F68"/>
    <mergeCell ref="G68:H68"/>
    <mergeCell ref="I68:J68"/>
    <mergeCell ref="K65:L65"/>
    <mergeCell ref="M65:N65"/>
    <mergeCell ref="E66:F66"/>
    <mergeCell ref="G66:H66"/>
    <mergeCell ref="I66:J66"/>
    <mergeCell ref="K66:L66"/>
    <mergeCell ref="M66:N66"/>
    <mergeCell ref="A64:A66"/>
    <mergeCell ref="C64:C66"/>
    <mergeCell ref="D64:D66"/>
    <mergeCell ref="E65:F65"/>
    <mergeCell ref="G65:H65"/>
    <mergeCell ref="I65:J65"/>
    <mergeCell ref="K62:L62"/>
    <mergeCell ref="M62:N62"/>
    <mergeCell ref="E63:F63"/>
    <mergeCell ref="G63:H63"/>
    <mergeCell ref="I63:J63"/>
    <mergeCell ref="K63:L63"/>
    <mergeCell ref="M63:N63"/>
    <mergeCell ref="A61:A63"/>
    <mergeCell ref="C61:C63"/>
    <mergeCell ref="D61:D63"/>
    <mergeCell ref="E62:F62"/>
    <mergeCell ref="G62:H62"/>
    <mergeCell ref="I62:J62"/>
    <mergeCell ref="K59:L59"/>
    <mergeCell ref="M59:N59"/>
    <mergeCell ref="E60:F60"/>
    <mergeCell ref="G60:H60"/>
    <mergeCell ref="I60:J60"/>
    <mergeCell ref="K60:L60"/>
    <mergeCell ref="M60:N60"/>
    <mergeCell ref="A58:A60"/>
    <mergeCell ref="C58:C60"/>
    <mergeCell ref="D58:D60"/>
    <mergeCell ref="E59:F59"/>
    <mergeCell ref="G59:H59"/>
    <mergeCell ref="I59:J59"/>
    <mergeCell ref="K56:L56"/>
    <mergeCell ref="M56:N56"/>
    <mergeCell ref="E57:F57"/>
    <mergeCell ref="G57:H57"/>
    <mergeCell ref="I57:J57"/>
    <mergeCell ref="K57:L57"/>
    <mergeCell ref="M57:N57"/>
    <mergeCell ref="A55:A57"/>
    <mergeCell ref="C55:C57"/>
    <mergeCell ref="D55:D57"/>
    <mergeCell ref="E56:F56"/>
    <mergeCell ref="G56:H56"/>
    <mergeCell ref="I56:J56"/>
    <mergeCell ref="K53:L53"/>
    <mergeCell ref="M53:N53"/>
    <mergeCell ref="E54:F54"/>
    <mergeCell ref="G54:H54"/>
    <mergeCell ref="I54:J54"/>
    <mergeCell ref="K54:L54"/>
    <mergeCell ref="M54:N54"/>
    <mergeCell ref="A52:A54"/>
    <mergeCell ref="C52:C54"/>
    <mergeCell ref="D52:D54"/>
    <mergeCell ref="E53:F53"/>
    <mergeCell ref="G53:H53"/>
    <mergeCell ref="I53:J53"/>
    <mergeCell ref="K50:L50"/>
    <mergeCell ref="M50:N50"/>
    <mergeCell ref="E51:F51"/>
    <mergeCell ref="G51:H51"/>
    <mergeCell ref="I51:J51"/>
    <mergeCell ref="K51:L51"/>
    <mergeCell ref="M51:N51"/>
    <mergeCell ref="A49:A51"/>
    <mergeCell ref="C49:C51"/>
    <mergeCell ref="D49:D51"/>
    <mergeCell ref="E50:F50"/>
    <mergeCell ref="G50:H50"/>
    <mergeCell ref="I50:J50"/>
    <mergeCell ref="E47:F47"/>
    <mergeCell ref="G47:H47"/>
    <mergeCell ref="I47:J47"/>
    <mergeCell ref="K47:L47"/>
    <mergeCell ref="M47:N47"/>
    <mergeCell ref="E48:F48"/>
    <mergeCell ref="G48:H48"/>
    <mergeCell ref="I48:J48"/>
    <mergeCell ref="K48:L48"/>
    <mergeCell ref="M48:N48"/>
    <mergeCell ref="K44:L44"/>
    <mergeCell ref="M44:N44"/>
    <mergeCell ref="A45:A48"/>
    <mergeCell ref="C45:C48"/>
    <mergeCell ref="D45:D48"/>
    <mergeCell ref="E46:F46"/>
    <mergeCell ref="G46:H46"/>
    <mergeCell ref="I46:J46"/>
    <mergeCell ref="K46:L46"/>
    <mergeCell ref="M46:N46"/>
    <mergeCell ref="K42:L42"/>
    <mergeCell ref="M42:N42"/>
    <mergeCell ref="E43:F43"/>
    <mergeCell ref="G43:H43"/>
    <mergeCell ref="I43:J43"/>
    <mergeCell ref="K43:L43"/>
    <mergeCell ref="M43:N43"/>
    <mergeCell ref="A41:A44"/>
    <mergeCell ref="C41:C44"/>
    <mergeCell ref="D41:D44"/>
    <mergeCell ref="E42:F42"/>
    <mergeCell ref="G42:H42"/>
    <mergeCell ref="I42:J42"/>
    <mergeCell ref="E44:F44"/>
    <mergeCell ref="G44:H44"/>
    <mergeCell ref="I44:J44"/>
    <mergeCell ref="E39:F39"/>
    <mergeCell ref="G39:H39"/>
    <mergeCell ref="I39:J39"/>
    <mergeCell ref="K39:L39"/>
    <mergeCell ref="M39:N39"/>
    <mergeCell ref="E40:F40"/>
    <mergeCell ref="G40:H40"/>
    <mergeCell ref="I40:J40"/>
    <mergeCell ref="K40:L40"/>
    <mergeCell ref="M40:N40"/>
    <mergeCell ref="K36:L36"/>
    <mergeCell ref="M36:N36"/>
    <mergeCell ref="A37:A40"/>
    <mergeCell ref="C37:C40"/>
    <mergeCell ref="D37:D40"/>
    <mergeCell ref="E38:F38"/>
    <mergeCell ref="G38:H38"/>
    <mergeCell ref="I38:J38"/>
    <mergeCell ref="K38:L38"/>
    <mergeCell ref="M38:N38"/>
    <mergeCell ref="K34:L34"/>
    <mergeCell ref="M34:N34"/>
    <mergeCell ref="E35:F35"/>
    <mergeCell ref="G35:H35"/>
    <mergeCell ref="I35:J35"/>
    <mergeCell ref="K35:L35"/>
    <mergeCell ref="M35:N35"/>
    <mergeCell ref="A33:A36"/>
    <mergeCell ref="C33:C36"/>
    <mergeCell ref="D33:D36"/>
    <mergeCell ref="E34:F34"/>
    <mergeCell ref="G34:H34"/>
    <mergeCell ref="I34:J34"/>
    <mergeCell ref="E36:F36"/>
    <mergeCell ref="G36:H36"/>
    <mergeCell ref="I36:J36"/>
    <mergeCell ref="K31:L31"/>
    <mergeCell ref="M31:N31"/>
    <mergeCell ref="E32:F32"/>
    <mergeCell ref="G32:H32"/>
    <mergeCell ref="I32:J32"/>
    <mergeCell ref="K32:L32"/>
    <mergeCell ref="M32:N32"/>
    <mergeCell ref="A30:A32"/>
    <mergeCell ref="C30:C32"/>
    <mergeCell ref="D30:D32"/>
    <mergeCell ref="E31:F31"/>
    <mergeCell ref="G31:H31"/>
    <mergeCell ref="I31:J31"/>
    <mergeCell ref="K28:L28"/>
    <mergeCell ref="M28:N28"/>
    <mergeCell ref="E29:F29"/>
    <mergeCell ref="G29:H29"/>
    <mergeCell ref="I29:J29"/>
    <mergeCell ref="K29:L29"/>
    <mergeCell ref="M29:N29"/>
    <mergeCell ref="A27:A29"/>
    <mergeCell ref="C27:C29"/>
    <mergeCell ref="D27:D29"/>
    <mergeCell ref="E28:F28"/>
    <mergeCell ref="G28:H28"/>
    <mergeCell ref="I28:J28"/>
    <mergeCell ref="K25:L25"/>
    <mergeCell ref="M25:N25"/>
    <mergeCell ref="E26:F26"/>
    <mergeCell ref="G26:H26"/>
    <mergeCell ref="I26:J26"/>
    <mergeCell ref="K26:L26"/>
    <mergeCell ref="M26:N26"/>
    <mergeCell ref="A24:A26"/>
    <mergeCell ref="C24:C26"/>
    <mergeCell ref="D24:D26"/>
    <mergeCell ref="E25:F25"/>
    <mergeCell ref="G25:H25"/>
    <mergeCell ref="I25:J25"/>
    <mergeCell ref="K22:L22"/>
    <mergeCell ref="M22:N22"/>
    <mergeCell ref="E23:F23"/>
    <mergeCell ref="G23:H23"/>
    <mergeCell ref="I23:J23"/>
    <mergeCell ref="K23:L23"/>
    <mergeCell ref="M23:N23"/>
    <mergeCell ref="A21:A23"/>
    <mergeCell ref="C21:C23"/>
    <mergeCell ref="D21:D23"/>
    <mergeCell ref="E22:F22"/>
    <mergeCell ref="G22:H22"/>
    <mergeCell ref="I22:J22"/>
    <mergeCell ref="K19:L19"/>
    <mergeCell ref="M19:N19"/>
    <mergeCell ref="E20:F20"/>
    <mergeCell ref="G20:H20"/>
    <mergeCell ref="I20:J20"/>
    <mergeCell ref="K20:L20"/>
    <mergeCell ref="M20:N20"/>
    <mergeCell ref="A18:A20"/>
    <mergeCell ref="C18:C20"/>
    <mergeCell ref="D18:D20"/>
    <mergeCell ref="E19:F19"/>
    <mergeCell ref="G19:H19"/>
    <mergeCell ref="I19:J19"/>
    <mergeCell ref="K16:L16"/>
    <mergeCell ref="M16:N16"/>
    <mergeCell ref="E17:F17"/>
    <mergeCell ref="G17:H17"/>
    <mergeCell ref="I17:J17"/>
    <mergeCell ref="K17:L17"/>
    <mergeCell ref="M17:N17"/>
    <mergeCell ref="A15:A17"/>
    <mergeCell ref="C15:C17"/>
    <mergeCell ref="D15:D17"/>
    <mergeCell ref="E16:F16"/>
    <mergeCell ref="G16:H16"/>
    <mergeCell ref="I16:J16"/>
    <mergeCell ref="K13:L13"/>
    <mergeCell ref="M13:N13"/>
    <mergeCell ref="E14:F14"/>
    <mergeCell ref="G14:H14"/>
    <mergeCell ref="I14:J14"/>
    <mergeCell ref="K14:L14"/>
    <mergeCell ref="M14:N14"/>
    <mergeCell ref="A12:A14"/>
    <mergeCell ref="C12:C14"/>
    <mergeCell ref="D12:D14"/>
    <mergeCell ref="E13:F13"/>
    <mergeCell ref="G13:H13"/>
    <mergeCell ref="I13:J13"/>
    <mergeCell ref="K10:L10"/>
    <mergeCell ref="M10:N10"/>
    <mergeCell ref="E11:F11"/>
    <mergeCell ref="G11:H11"/>
    <mergeCell ref="I11:J11"/>
    <mergeCell ref="K11:L11"/>
    <mergeCell ref="M11:N11"/>
    <mergeCell ref="A9:A11"/>
    <mergeCell ref="C9:C11"/>
    <mergeCell ref="D9:D11"/>
    <mergeCell ref="E10:F10"/>
    <mergeCell ref="G10:H10"/>
    <mergeCell ref="I10:J10"/>
    <mergeCell ref="K7:L7"/>
    <mergeCell ref="M7:N7"/>
    <mergeCell ref="E8:F8"/>
    <mergeCell ref="G8:H8"/>
    <mergeCell ref="I8:J8"/>
    <mergeCell ref="K8:L8"/>
    <mergeCell ref="M8:N8"/>
    <mergeCell ref="G5:H5"/>
    <mergeCell ref="I5:J5"/>
    <mergeCell ref="K5:L5"/>
    <mergeCell ref="M5:N5"/>
    <mergeCell ref="A6:A8"/>
    <mergeCell ref="C6:C8"/>
    <mergeCell ref="D6:D8"/>
    <mergeCell ref="E7:F7"/>
    <mergeCell ref="G7:H7"/>
    <mergeCell ref="I7:J7"/>
    <mergeCell ref="M1:N1"/>
    <mergeCell ref="A3:A5"/>
    <mergeCell ref="C3:C5"/>
    <mergeCell ref="D3:D5"/>
    <mergeCell ref="E4:F4"/>
    <mergeCell ref="G4:H4"/>
    <mergeCell ref="I4:J4"/>
    <mergeCell ref="K4:L4"/>
    <mergeCell ref="M4:N4"/>
    <mergeCell ref="E5:F5"/>
    <mergeCell ref="A1:A2"/>
    <mergeCell ref="B1:D1"/>
    <mergeCell ref="E1:F1"/>
    <mergeCell ref="G1:H1"/>
    <mergeCell ref="I1:J1"/>
    <mergeCell ref="K1:L1"/>
  </mergeCells>
  <printOptions horizontalCentered="1"/>
  <pageMargins left="0" right="0" top="0.75" bottom="0.75" header="0.3" footer="0.3"/>
  <pageSetup fitToHeight="0" orientation="landscape" r:id="rId1"/>
  <headerFooter alignWithMargins="0">
    <oddHeader>&amp;LBuyer:  Christie Kelly&amp;C5453 OF
Department of Corrections&amp;ROpening Date:  01/11/17</oddHeader>
    <oddFooter>&amp;CPage &amp;P of &amp;N</oddFooter>
  </headerFooter>
  <rowBreaks count="7" manualBreakCount="7">
    <brk id="63" max="16383" man="1"/>
    <brk id="129" max="16383" man="1"/>
    <brk id="153" max="16383" man="1"/>
    <brk id="204" max="16383" man="1"/>
    <brk id="248" max="16383" man="1"/>
    <brk id="268" max="16383" man="1"/>
    <brk id="2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5453 BID TAB</vt:lpstr>
      <vt:lpstr>Sheet1</vt:lpstr>
      <vt:lpstr>'5453 BID TAB'!Print_Titles</vt:lpstr>
    </vt:vector>
  </TitlesOfParts>
  <Company>State of Nebraska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Kelly</dc:creator>
  <cp:lastModifiedBy>Christina Kelly</cp:lastModifiedBy>
  <dcterms:created xsi:type="dcterms:W3CDTF">2017-07-10T13:57:46Z</dcterms:created>
  <dcterms:modified xsi:type="dcterms:W3CDTF">2017-07-10T14:19:24Z</dcterms:modified>
</cp:coreProperties>
</file>